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8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omments6.xml" ContentType="application/vnd.openxmlformats-officedocument.spreadsheetml.comments+xml"/>
  <Override PartName="/xl/commentsmeta3" ContentType="application/binar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15.xml" ContentType="application/vnd.openxmlformats-officedocument.drawing+xml"/>
  <Override PartName="/xl/metadata" ContentType="application/binary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ommentsmeta2" ContentType="application/binary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xl/commentsmeta1" ContentType="application/binary"/>
  <Override PartName="/xl/sharedStrings.xml" ContentType="application/vnd.openxmlformats-officedocument.spreadsheetml.sharedStrings+xml"/>
  <Override PartName="/xl/drawings/drawing10.xml" ContentType="application/vnd.openxmlformats-officedocument.drawing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commentsmeta5" ContentType="application/binary"/>
  <Override PartName="/docProps/core.xml" ContentType="application/vnd.openxmlformats-package.core-properties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drawings/drawing9.xml" ContentType="application/vnd.openxmlformats-officedocument.drawing+xml"/>
  <Override PartName="/xl/commentsmeta4" ContentType="application/binary"/>
  <Override PartName="/xl/worksheets/sheet14.xml" ContentType="application/vnd.openxmlformats-officedocument.spreadsheetml.worksheet+xml"/>
  <Override PartName="/xl/drawings/drawing7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240" yWindow="570" windowWidth="28455" windowHeight="11955"/>
  </bookViews>
  <sheets>
    <sheet name="Index " sheetId="20" r:id="rId1"/>
    <sheet name="Goal " sheetId="2" r:id="rId2"/>
    <sheet name="Goal (CSR)" sheetId="3" r:id="rId3"/>
    <sheet name="C1 (CR1,CR2,CR3)" sheetId="4" r:id="rId4"/>
    <sheet name="C2 (NW1)" sheetId="5" r:id="rId5"/>
    <sheet name="I1 OM1(SAIFISAIDI) " sheetId="19" r:id="rId6"/>
    <sheet name="I2 OM1(LOSS)" sheetId="7" r:id="rId7"/>
    <sheet name="I3 OM1(GIS)" sheetId="8" r:id="rId8"/>
    <sheet name="I4 OM4(SLA)" sheetId="9" r:id="rId9"/>
    <sheet name="I5 IP1(นวัตกรรม)" sheetId="10" r:id="rId10"/>
    <sheet name="I6 RS1 (พลังงาน)" sheetId="11" r:id="rId11"/>
    <sheet name="L1 (DT1)" sheetId="12" r:id="rId12"/>
    <sheet name="L2 OC1(สู่ความยั่งยืน)" sheetId="13" r:id="rId13"/>
    <sheet name="L3 OC1 (ความปลอดภัย)" sheetId="14" r:id="rId14"/>
    <sheet name="L4 OC1(ลดกระดาษ)" sheetId="15" r:id="rId15"/>
    <sheet name="L5 ประเมินผล Enablers 8 ด้าน" sheetId="16" r:id="rId16"/>
    <sheet name="L6 OC1 (งานตามนโยบาย)" sheetId="17" r:id="rId17"/>
    <sheet name="L6 OC3(BA)" sheetId="18" state="hidden" r:id="rId18"/>
  </sheets>
  <definedNames>
    <definedName name="_xlnm._FilterDatabase" localSheetId="0" hidden="1" xml:space="preserve">                                                                                                  'Index '!$C$1:$E$163</definedName>
  </definedNames>
  <calcPr calcId="125725"/>
  <extLst>
    <ext uri="GoogleSheetsCustomDataVersion1">
      <go:sheetsCustomData xmlns:go="http://customooxmlschemas.google.com/" r:id="rId22" roundtripDataSignature="AMtx7miIhIgzYr8Tx3aNzOfOmFgCEu7YTg=="/>
    </ext>
  </extLst>
</workbook>
</file>

<file path=xl/calcChain.xml><?xml version="1.0" encoding="utf-8"?>
<calcChain xmlns="http://schemas.openxmlformats.org/spreadsheetml/2006/main">
  <c r="K708" i="19"/>
  <c r="J708"/>
  <c r="K707"/>
  <c r="J707"/>
  <c r="J706"/>
  <c r="K706" s="1"/>
  <c r="K705"/>
  <c r="J705"/>
  <c r="K704"/>
  <c r="J704"/>
  <c r="K703"/>
  <c r="J703"/>
  <c r="J702"/>
  <c r="K702" s="1"/>
  <c r="K701"/>
  <c r="J701"/>
  <c r="K700"/>
  <c r="J700"/>
  <c r="K699"/>
  <c r="J699"/>
  <c r="J698"/>
  <c r="K698" s="1"/>
  <c r="K697"/>
  <c r="J697"/>
  <c r="K696"/>
  <c r="J696"/>
  <c r="K695"/>
  <c r="J695"/>
  <c r="J694"/>
  <c r="K694" s="1"/>
  <c r="K693"/>
  <c r="J693"/>
  <c r="K692"/>
  <c r="J692"/>
  <c r="K691"/>
  <c r="J691"/>
  <c r="J690"/>
  <c r="K690" s="1"/>
  <c r="K689"/>
  <c r="J689"/>
  <c r="K688"/>
  <c r="J688"/>
  <c r="K687"/>
  <c r="J687"/>
  <c r="J686"/>
  <c r="K686" s="1"/>
  <c r="K685"/>
  <c r="J685"/>
  <c r="K684"/>
  <c r="J684"/>
  <c r="K683"/>
  <c r="J683"/>
  <c r="J682"/>
  <c r="K682" s="1"/>
  <c r="K681"/>
  <c r="J681"/>
  <c r="K680"/>
  <c r="J680"/>
  <c r="K679"/>
  <c r="J679"/>
  <c r="J678"/>
  <c r="K678" s="1"/>
  <c r="K677"/>
  <c r="J677"/>
  <c r="K676"/>
  <c r="J676"/>
  <c r="K675"/>
  <c r="J675"/>
  <c r="J674"/>
  <c r="K674" s="1"/>
  <c r="K673"/>
  <c r="J673"/>
  <c r="K672"/>
  <c r="J672"/>
  <c r="K671"/>
  <c r="J671"/>
  <c r="J670"/>
  <c r="K670" s="1"/>
  <c r="K669"/>
  <c r="J669"/>
  <c r="J709" s="1"/>
  <c r="K709" s="1"/>
  <c r="K668"/>
  <c r="J668"/>
  <c r="C667"/>
  <c r="J660"/>
  <c r="K660" s="1"/>
  <c r="K659"/>
  <c r="J659"/>
  <c r="J658"/>
  <c r="K658" s="1"/>
  <c r="J657"/>
  <c r="K657" s="1"/>
  <c r="J656"/>
  <c r="K656" s="1"/>
  <c r="K655"/>
  <c r="J655"/>
  <c r="J654"/>
  <c r="K654" s="1"/>
  <c r="J653"/>
  <c r="K653" s="1"/>
  <c r="J652"/>
  <c r="K652" s="1"/>
  <c r="K651"/>
  <c r="J651"/>
  <c r="J650"/>
  <c r="K650" s="1"/>
  <c r="J649"/>
  <c r="K649" s="1"/>
  <c r="J648"/>
  <c r="K648" s="1"/>
  <c r="K647"/>
  <c r="J647"/>
  <c r="J646"/>
  <c r="K646" s="1"/>
  <c r="J645"/>
  <c r="K645" s="1"/>
  <c r="J644"/>
  <c r="K644" s="1"/>
  <c r="K643"/>
  <c r="J643"/>
  <c r="J642"/>
  <c r="K642" s="1"/>
  <c r="J641"/>
  <c r="K641" s="1"/>
  <c r="J640"/>
  <c r="K640" s="1"/>
  <c r="K639"/>
  <c r="J639"/>
  <c r="J638"/>
  <c r="K638" s="1"/>
  <c r="J637"/>
  <c r="K637" s="1"/>
  <c r="J636"/>
  <c r="K636" s="1"/>
  <c r="K635"/>
  <c r="J635"/>
  <c r="J634"/>
  <c r="K634" s="1"/>
  <c r="J633"/>
  <c r="K633" s="1"/>
  <c r="J632"/>
  <c r="K632" s="1"/>
  <c r="K631"/>
  <c r="J631"/>
  <c r="J630"/>
  <c r="K630" s="1"/>
  <c r="J629"/>
  <c r="K629" s="1"/>
  <c r="J628"/>
  <c r="K628" s="1"/>
  <c r="K627"/>
  <c r="J627"/>
  <c r="J626"/>
  <c r="K626" s="1"/>
  <c r="J625"/>
  <c r="K625" s="1"/>
  <c r="J624"/>
  <c r="K624" s="1"/>
  <c r="K623"/>
  <c r="J623"/>
  <c r="J622"/>
  <c r="K622" s="1"/>
  <c r="J621"/>
  <c r="K621" s="1"/>
  <c r="J620"/>
  <c r="K620" s="1"/>
  <c r="J612"/>
  <c r="K612" s="1"/>
  <c r="J611"/>
  <c r="K611" s="1"/>
  <c r="J610"/>
  <c r="K610" s="1"/>
  <c r="K609"/>
  <c r="J609"/>
  <c r="J608"/>
  <c r="K608" s="1"/>
  <c r="K607"/>
  <c r="J607"/>
  <c r="J606"/>
  <c r="K606" s="1"/>
  <c r="K605"/>
  <c r="J605"/>
  <c r="J604"/>
  <c r="K604" s="1"/>
  <c r="K603"/>
  <c r="J603"/>
  <c r="J602"/>
  <c r="K602" s="1"/>
  <c r="K601"/>
  <c r="J601"/>
  <c r="J600"/>
  <c r="K600" s="1"/>
  <c r="K599"/>
  <c r="J599"/>
  <c r="J598"/>
  <c r="K598" s="1"/>
  <c r="K597"/>
  <c r="J597"/>
  <c r="J596"/>
  <c r="K596" s="1"/>
  <c r="K595"/>
  <c r="J595"/>
  <c r="J594"/>
  <c r="K594" s="1"/>
  <c r="K593"/>
  <c r="J593"/>
  <c r="J592"/>
  <c r="K592" s="1"/>
  <c r="K591"/>
  <c r="J591"/>
  <c r="J590"/>
  <c r="K590" s="1"/>
  <c r="K589"/>
  <c r="J589"/>
  <c r="J588"/>
  <c r="K588" s="1"/>
  <c r="K587"/>
  <c r="J587"/>
  <c r="J586"/>
  <c r="K586" s="1"/>
  <c r="K585"/>
  <c r="J585"/>
  <c r="J584"/>
  <c r="K584" s="1"/>
  <c r="K583"/>
  <c r="J583"/>
  <c r="J582"/>
  <c r="K582" s="1"/>
  <c r="K581"/>
  <c r="J581"/>
  <c r="J580"/>
  <c r="K580" s="1"/>
  <c r="K579"/>
  <c r="J579"/>
  <c r="J578"/>
  <c r="K578" s="1"/>
  <c r="K577"/>
  <c r="J577"/>
  <c r="J576"/>
  <c r="K576" s="1"/>
  <c r="K575"/>
  <c r="J575"/>
  <c r="J574"/>
  <c r="K574" s="1"/>
  <c r="K573"/>
  <c r="J573"/>
  <c r="J613" s="1"/>
  <c r="K613" s="1"/>
  <c r="J572"/>
  <c r="K572" s="1"/>
  <c r="J564"/>
  <c r="K564" s="1"/>
  <c r="K563"/>
  <c r="J563"/>
  <c r="J562"/>
  <c r="K562" s="1"/>
  <c r="K561"/>
  <c r="J561"/>
  <c r="J560"/>
  <c r="K560" s="1"/>
  <c r="K559"/>
  <c r="J559"/>
  <c r="J558"/>
  <c r="K558" s="1"/>
  <c r="K557"/>
  <c r="J557"/>
  <c r="J556"/>
  <c r="K556" s="1"/>
  <c r="K555"/>
  <c r="J555"/>
  <c r="J554"/>
  <c r="K554" s="1"/>
  <c r="K553"/>
  <c r="J553"/>
  <c r="J552"/>
  <c r="K552" s="1"/>
  <c r="K551"/>
  <c r="J551"/>
  <c r="J550"/>
  <c r="K550" s="1"/>
  <c r="K549"/>
  <c r="J549"/>
  <c r="J548"/>
  <c r="K548" s="1"/>
  <c r="K547"/>
  <c r="J547"/>
  <c r="J546"/>
  <c r="K546" s="1"/>
  <c r="K545"/>
  <c r="J545"/>
  <c r="J544"/>
  <c r="K544" s="1"/>
  <c r="K543"/>
  <c r="J543"/>
  <c r="J542"/>
  <c r="K542" s="1"/>
  <c r="K541"/>
  <c r="J541"/>
  <c r="J540"/>
  <c r="K540" s="1"/>
  <c r="K539"/>
  <c r="J539"/>
  <c r="J538"/>
  <c r="K538" s="1"/>
  <c r="K537"/>
  <c r="J537"/>
  <c r="J536"/>
  <c r="K536" s="1"/>
  <c r="K535"/>
  <c r="J535"/>
  <c r="J534"/>
  <c r="K534" s="1"/>
  <c r="K533"/>
  <c r="J533"/>
  <c r="J532"/>
  <c r="K532" s="1"/>
  <c r="K531"/>
  <c r="J531"/>
  <c r="J530"/>
  <c r="K530" s="1"/>
  <c r="K529"/>
  <c r="J529"/>
  <c r="J528"/>
  <c r="K528" s="1"/>
  <c r="K527"/>
  <c r="J527"/>
  <c r="J526"/>
  <c r="K526" s="1"/>
  <c r="K525"/>
  <c r="J525"/>
  <c r="J524"/>
  <c r="K524" s="1"/>
  <c r="J502"/>
  <c r="K502" s="1"/>
  <c r="K501"/>
  <c r="J501"/>
  <c r="J500"/>
  <c r="K500" s="1"/>
  <c r="K499"/>
  <c r="J499"/>
  <c r="J498"/>
  <c r="K498" s="1"/>
  <c r="K497"/>
  <c r="J497"/>
  <c r="J496"/>
  <c r="K496" s="1"/>
  <c r="K495"/>
  <c r="J495"/>
  <c r="J494"/>
  <c r="K494" s="1"/>
  <c r="K493"/>
  <c r="J493"/>
  <c r="J492"/>
  <c r="K492" s="1"/>
  <c r="K491"/>
  <c r="J491"/>
  <c r="J490"/>
  <c r="K490" s="1"/>
  <c r="K489"/>
  <c r="J489"/>
  <c r="J488"/>
  <c r="K488" s="1"/>
  <c r="K487"/>
  <c r="J487"/>
  <c r="J486"/>
  <c r="K486" s="1"/>
  <c r="K485"/>
  <c r="J485"/>
  <c r="J484"/>
  <c r="K484" s="1"/>
  <c r="K483"/>
  <c r="J483"/>
  <c r="J482"/>
  <c r="K482" s="1"/>
  <c r="K481"/>
  <c r="J481"/>
  <c r="J480"/>
  <c r="K480" s="1"/>
  <c r="K479"/>
  <c r="J479"/>
  <c r="J478"/>
  <c r="K478" s="1"/>
  <c r="K477"/>
  <c r="J477"/>
  <c r="J476"/>
  <c r="K476" s="1"/>
  <c r="K475"/>
  <c r="J475"/>
  <c r="J474"/>
  <c r="K474" s="1"/>
  <c r="K473"/>
  <c r="J473"/>
  <c r="J472"/>
  <c r="K472" s="1"/>
  <c r="K471"/>
  <c r="J471"/>
  <c r="J470"/>
  <c r="K470" s="1"/>
  <c r="K469"/>
  <c r="J469"/>
  <c r="J468"/>
  <c r="K468" s="1"/>
  <c r="K467"/>
  <c r="J467"/>
  <c r="J466"/>
  <c r="K466" s="1"/>
  <c r="K465"/>
  <c r="J465"/>
  <c r="J464"/>
  <c r="K464" s="1"/>
  <c r="K463"/>
  <c r="J463"/>
  <c r="J503" s="1"/>
  <c r="K503" s="1"/>
  <c r="J462"/>
  <c r="K462" s="1"/>
  <c r="J454"/>
  <c r="K454" s="1"/>
  <c r="K453"/>
  <c r="J453"/>
  <c r="J452"/>
  <c r="K452" s="1"/>
  <c r="K451"/>
  <c r="J451"/>
  <c r="J450"/>
  <c r="K450" s="1"/>
  <c r="K449"/>
  <c r="J449"/>
  <c r="J448"/>
  <c r="K448" s="1"/>
  <c r="K447"/>
  <c r="J447"/>
  <c r="J446"/>
  <c r="K446" s="1"/>
  <c r="K445"/>
  <c r="J445"/>
  <c r="J444"/>
  <c r="K444" s="1"/>
  <c r="K443"/>
  <c r="J443"/>
  <c r="J442"/>
  <c r="K442" s="1"/>
  <c r="K441"/>
  <c r="J441"/>
  <c r="J440"/>
  <c r="K440" s="1"/>
  <c r="K439"/>
  <c r="J439"/>
  <c r="J438"/>
  <c r="K438" s="1"/>
  <c r="K437"/>
  <c r="J437"/>
  <c r="J436"/>
  <c r="K436" s="1"/>
  <c r="K435"/>
  <c r="J435"/>
  <c r="J434"/>
  <c r="K434" s="1"/>
  <c r="K433"/>
  <c r="J433"/>
  <c r="J432"/>
  <c r="K432" s="1"/>
  <c r="K431"/>
  <c r="J431"/>
  <c r="J430"/>
  <c r="K430" s="1"/>
  <c r="K429"/>
  <c r="J429"/>
  <c r="J428"/>
  <c r="K428" s="1"/>
  <c r="K427"/>
  <c r="J427"/>
  <c r="J426"/>
  <c r="K426" s="1"/>
  <c r="K425"/>
  <c r="J425"/>
  <c r="J424"/>
  <c r="K424" s="1"/>
  <c r="K423"/>
  <c r="J423"/>
  <c r="J422"/>
  <c r="K422" s="1"/>
  <c r="K421"/>
  <c r="J421"/>
  <c r="J420"/>
  <c r="K420" s="1"/>
  <c r="K419"/>
  <c r="J419"/>
  <c r="J418"/>
  <c r="K418" s="1"/>
  <c r="K417"/>
  <c r="J417"/>
  <c r="J416"/>
  <c r="K416" s="1"/>
  <c r="K415"/>
  <c r="J415"/>
  <c r="J414"/>
  <c r="K414" s="1"/>
  <c r="J398"/>
  <c r="K398" s="1"/>
  <c r="K397"/>
  <c r="J397"/>
  <c r="J396"/>
  <c r="K396" s="1"/>
  <c r="K395"/>
  <c r="J395"/>
  <c r="J394"/>
  <c r="K394" s="1"/>
  <c r="K393"/>
  <c r="J393"/>
  <c r="J392"/>
  <c r="K392" s="1"/>
  <c r="K391"/>
  <c r="J391"/>
  <c r="J390"/>
  <c r="K390" s="1"/>
  <c r="K389"/>
  <c r="J389"/>
  <c r="J388"/>
  <c r="K388" s="1"/>
  <c r="K387"/>
  <c r="J387"/>
  <c r="J386"/>
  <c r="K386" s="1"/>
  <c r="K385"/>
  <c r="J385"/>
  <c r="J384"/>
  <c r="K384" s="1"/>
  <c r="K383"/>
  <c r="J383"/>
  <c r="J382"/>
  <c r="K382" s="1"/>
  <c r="K381"/>
  <c r="J381"/>
  <c r="J380"/>
  <c r="K380" s="1"/>
  <c r="K379"/>
  <c r="J379"/>
  <c r="J378"/>
  <c r="K378" s="1"/>
  <c r="K377"/>
  <c r="J377"/>
  <c r="J376"/>
  <c r="K376" s="1"/>
  <c r="K375"/>
  <c r="J375"/>
  <c r="J374"/>
  <c r="K374" s="1"/>
  <c r="K373"/>
  <c r="J373"/>
  <c r="J372"/>
  <c r="K372" s="1"/>
  <c r="K371"/>
  <c r="J371"/>
  <c r="J370"/>
  <c r="K370" s="1"/>
  <c r="K369"/>
  <c r="J369"/>
  <c r="J368"/>
  <c r="K368" s="1"/>
  <c r="K367"/>
  <c r="J367"/>
  <c r="J366"/>
  <c r="K366" s="1"/>
  <c r="K365"/>
  <c r="J365"/>
  <c r="J364"/>
  <c r="K364" s="1"/>
  <c r="K363"/>
  <c r="J363"/>
  <c r="J362"/>
  <c r="K362" s="1"/>
  <c r="K361"/>
  <c r="J361"/>
  <c r="J360"/>
  <c r="K360" s="1"/>
  <c r="K359"/>
  <c r="J359"/>
  <c r="J399" s="1"/>
  <c r="K399" s="1"/>
  <c r="J358"/>
  <c r="K358" s="1"/>
  <c r="J342"/>
  <c r="K342" s="1"/>
  <c r="K341"/>
  <c r="J341"/>
  <c r="J340"/>
  <c r="K340" s="1"/>
  <c r="K339"/>
  <c r="J339"/>
  <c r="J338"/>
  <c r="K338" s="1"/>
  <c r="K337"/>
  <c r="J337"/>
  <c r="J336"/>
  <c r="K336" s="1"/>
  <c r="K335"/>
  <c r="J335"/>
  <c r="J334"/>
  <c r="K334" s="1"/>
  <c r="K333"/>
  <c r="J333"/>
  <c r="J332"/>
  <c r="K332" s="1"/>
  <c r="K331"/>
  <c r="J331"/>
  <c r="J330"/>
  <c r="K330" s="1"/>
  <c r="K329"/>
  <c r="J329"/>
  <c r="J328"/>
  <c r="K328" s="1"/>
  <c r="K327"/>
  <c r="J327"/>
  <c r="J326"/>
  <c r="K326" s="1"/>
  <c r="K325"/>
  <c r="J325"/>
  <c r="J324"/>
  <c r="K324" s="1"/>
  <c r="K323"/>
  <c r="J323"/>
  <c r="J322"/>
  <c r="K322" s="1"/>
  <c r="K321"/>
  <c r="J321"/>
  <c r="J320"/>
  <c r="K320" s="1"/>
  <c r="K319"/>
  <c r="J319"/>
  <c r="J318"/>
  <c r="K318" s="1"/>
  <c r="K317"/>
  <c r="J317"/>
  <c r="J316"/>
  <c r="K316" s="1"/>
  <c r="K315"/>
  <c r="J315"/>
  <c r="J314"/>
  <c r="K314" s="1"/>
  <c r="K313"/>
  <c r="J313"/>
  <c r="J312"/>
  <c r="K312" s="1"/>
  <c r="K311"/>
  <c r="J311"/>
  <c r="J310"/>
  <c r="K310" s="1"/>
  <c r="K309"/>
  <c r="J309"/>
  <c r="J308"/>
  <c r="K308" s="1"/>
  <c r="K307"/>
  <c r="J307"/>
  <c r="J306"/>
  <c r="K306" s="1"/>
  <c r="K305"/>
  <c r="J305"/>
  <c r="J304"/>
  <c r="K304" s="1"/>
  <c r="K303"/>
  <c r="J303"/>
  <c r="J302"/>
  <c r="K302" s="1"/>
  <c r="J289"/>
  <c r="K289" s="1"/>
  <c r="K288"/>
  <c r="J288"/>
  <c r="J287"/>
  <c r="K287" s="1"/>
  <c r="K286"/>
  <c r="J286"/>
  <c r="J285"/>
  <c r="K285" s="1"/>
  <c r="K284"/>
  <c r="J284"/>
  <c r="J283"/>
  <c r="K283" s="1"/>
  <c r="K282"/>
  <c r="J282"/>
  <c r="J281"/>
  <c r="K281" s="1"/>
  <c r="K280"/>
  <c r="J280"/>
  <c r="J279"/>
  <c r="K279" s="1"/>
  <c r="K278"/>
  <c r="J278"/>
  <c r="J277"/>
  <c r="K277" s="1"/>
  <c r="K276"/>
  <c r="J276"/>
  <c r="J275"/>
  <c r="K275" s="1"/>
  <c r="K274"/>
  <c r="J274"/>
  <c r="J273"/>
  <c r="K273" s="1"/>
  <c r="K272"/>
  <c r="J272"/>
  <c r="J271"/>
  <c r="K271" s="1"/>
  <c r="K270"/>
  <c r="J270"/>
  <c r="J269"/>
  <c r="K269" s="1"/>
  <c r="K268"/>
  <c r="J268"/>
  <c r="J267"/>
  <c r="K267" s="1"/>
  <c r="K266"/>
  <c r="J266"/>
  <c r="J265"/>
  <c r="K265" s="1"/>
  <c r="K264"/>
  <c r="J264"/>
  <c r="J263"/>
  <c r="K263" s="1"/>
  <c r="E263"/>
  <c r="K262"/>
  <c r="J262"/>
  <c r="K261"/>
  <c r="J261"/>
  <c r="J260"/>
  <c r="K260" s="1"/>
  <c r="K259"/>
  <c r="J259"/>
  <c r="K258"/>
  <c r="J258"/>
  <c r="K257"/>
  <c r="J257"/>
  <c r="J256"/>
  <c r="K256" s="1"/>
  <c r="K255"/>
  <c r="J255"/>
  <c r="K254"/>
  <c r="J254"/>
  <c r="K253"/>
  <c r="J253"/>
  <c r="J252"/>
  <c r="K252" s="1"/>
  <c r="K251"/>
  <c r="J251"/>
  <c r="J290" s="1"/>
  <c r="K290" s="1"/>
  <c r="K250"/>
  <c r="J250"/>
  <c r="K249"/>
  <c r="J249"/>
  <c r="C247"/>
  <c r="C246"/>
  <c r="C245"/>
  <c r="C248" s="1"/>
  <c r="K220"/>
  <c r="J220"/>
  <c r="J219"/>
  <c r="K219" s="1"/>
  <c r="K218"/>
  <c r="J218"/>
  <c r="K217"/>
  <c r="J217"/>
  <c r="K216"/>
  <c r="J216"/>
  <c r="J215"/>
  <c r="K215" s="1"/>
  <c r="K214"/>
  <c r="J214"/>
  <c r="K213"/>
  <c r="J213"/>
  <c r="K212"/>
  <c r="J212"/>
  <c r="J211"/>
  <c r="K211" s="1"/>
  <c r="K210"/>
  <c r="J210"/>
  <c r="K209"/>
  <c r="J209"/>
  <c r="K208"/>
  <c r="J208"/>
  <c r="J207"/>
  <c r="K207" s="1"/>
  <c r="K206"/>
  <c r="J206"/>
  <c r="K205"/>
  <c r="J205"/>
  <c r="K204"/>
  <c r="J204"/>
  <c r="J203"/>
  <c r="K203" s="1"/>
  <c r="K202"/>
  <c r="J202"/>
  <c r="K201"/>
  <c r="J201"/>
  <c r="K200"/>
  <c r="J200"/>
  <c r="J199"/>
  <c r="K199" s="1"/>
  <c r="K198"/>
  <c r="J198"/>
  <c r="K197"/>
  <c r="J197"/>
  <c r="K196"/>
  <c r="J196"/>
  <c r="J195"/>
  <c r="K195" s="1"/>
  <c r="K194"/>
  <c r="J194"/>
  <c r="K193"/>
  <c r="J193"/>
  <c r="K192"/>
  <c r="J192"/>
  <c r="J191"/>
  <c r="K191" s="1"/>
  <c r="K190"/>
  <c r="J190"/>
  <c r="K189"/>
  <c r="J189"/>
  <c r="K188"/>
  <c r="J188"/>
  <c r="J187"/>
  <c r="K187" s="1"/>
  <c r="K186"/>
  <c r="J186"/>
  <c r="K185"/>
  <c r="J185"/>
  <c r="K184"/>
  <c r="J184"/>
  <c r="J183"/>
  <c r="K183" s="1"/>
  <c r="K182"/>
  <c r="J182"/>
  <c r="K181"/>
  <c r="J181"/>
  <c r="K180"/>
  <c r="J180"/>
  <c r="J221" s="1"/>
  <c r="K221" s="1"/>
  <c r="K172"/>
  <c r="J172"/>
  <c r="K171"/>
  <c r="J171"/>
  <c r="K170"/>
  <c r="J170"/>
  <c r="J169"/>
  <c r="K169" s="1"/>
  <c r="K168"/>
  <c r="J168"/>
  <c r="K167"/>
  <c r="J167"/>
  <c r="K166"/>
  <c r="J166"/>
  <c r="J165"/>
  <c r="K165" s="1"/>
  <c r="K164"/>
  <c r="J164"/>
  <c r="K163"/>
  <c r="J163"/>
  <c r="K162"/>
  <c r="J162"/>
  <c r="J161"/>
  <c r="K161" s="1"/>
  <c r="K160"/>
  <c r="J160"/>
  <c r="K159"/>
  <c r="J159"/>
  <c r="K158"/>
  <c r="J158"/>
  <c r="J157"/>
  <c r="K157" s="1"/>
  <c r="K156"/>
  <c r="J156"/>
  <c r="K155"/>
  <c r="J155"/>
  <c r="K154"/>
  <c r="J154"/>
  <c r="J153"/>
  <c r="K153" s="1"/>
  <c r="K152"/>
  <c r="J152"/>
  <c r="K151"/>
  <c r="J151"/>
  <c r="K150"/>
  <c r="J150"/>
  <c r="J149"/>
  <c r="K149" s="1"/>
  <c r="K148"/>
  <c r="J148"/>
  <c r="K147"/>
  <c r="J147"/>
  <c r="K146"/>
  <c r="J146"/>
  <c r="J145"/>
  <c r="K145" s="1"/>
  <c r="K144"/>
  <c r="J144"/>
  <c r="K143"/>
  <c r="J143"/>
  <c r="K142"/>
  <c r="J142"/>
  <c r="J141"/>
  <c r="K141" s="1"/>
  <c r="K140"/>
  <c r="J140"/>
  <c r="K139"/>
  <c r="J139"/>
  <c r="K138"/>
  <c r="J138"/>
  <c r="J137"/>
  <c r="K137" s="1"/>
  <c r="K136"/>
  <c r="J136"/>
  <c r="K135"/>
  <c r="J135"/>
  <c r="K134"/>
  <c r="J134"/>
  <c r="J133"/>
  <c r="K133" s="1"/>
  <c r="K132"/>
  <c r="J132"/>
  <c r="J173" s="1"/>
  <c r="K173" s="1"/>
  <c r="K121"/>
  <c r="J121"/>
  <c r="J120"/>
  <c r="K120" s="1"/>
  <c r="E120"/>
  <c r="E119"/>
  <c r="J119" s="1"/>
  <c r="K119" s="1"/>
  <c r="E118"/>
  <c r="J118" s="1"/>
  <c r="K118" s="1"/>
  <c r="K117"/>
  <c r="J117"/>
  <c r="E116"/>
  <c r="J116" s="1"/>
  <c r="K116" s="1"/>
  <c r="E115"/>
  <c r="J115" s="1"/>
  <c r="K115" s="1"/>
  <c r="K114"/>
  <c r="J114"/>
  <c r="E114"/>
  <c r="J113"/>
  <c r="K113" s="1"/>
  <c r="E113"/>
  <c r="E112"/>
  <c r="J112" s="1"/>
  <c r="K112" s="1"/>
  <c r="K111"/>
  <c r="J111"/>
  <c r="E111"/>
  <c r="K110"/>
  <c r="J110"/>
  <c r="E110"/>
  <c r="J109"/>
  <c r="K109" s="1"/>
  <c r="E109"/>
  <c r="K108"/>
  <c r="J108"/>
  <c r="K107"/>
  <c r="J107"/>
  <c r="E107"/>
  <c r="J106"/>
  <c r="K106" s="1"/>
  <c r="E106"/>
  <c r="E105"/>
  <c r="J105" s="1"/>
  <c r="K105" s="1"/>
  <c r="K104"/>
  <c r="J104"/>
  <c r="J103"/>
  <c r="K103" s="1"/>
  <c r="E103"/>
  <c r="E102"/>
  <c r="J102" s="1"/>
  <c r="K102" s="1"/>
  <c r="E101"/>
  <c r="J101" s="1"/>
  <c r="K101" s="1"/>
  <c r="K100"/>
  <c r="J100"/>
  <c r="E100"/>
  <c r="J99"/>
  <c r="K99" s="1"/>
  <c r="E99"/>
  <c r="E98"/>
  <c r="J98" s="1"/>
  <c r="K98" s="1"/>
  <c r="K97"/>
  <c r="J97"/>
  <c r="E97"/>
  <c r="K96"/>
  <c r="J96"/>
  <c r="E96"/>
  <c r="J95"/>
  <c r="K95" s="1"/>
  <c r="K94"/>
  <c r="J94"/>
  <c r="E94"/>
  <c r="K93"/>
  <c r="J93"/>
  <c r="E93"/>
  <c r="J92"/>
  <c r="K92" s="1"/>
  <c r="E92"/>
  <c r="E91"/>
  <c r="J91" s="1"/>
  <c r="K91" s="1"/>
  <c r="E90"/>
  <c r="J90" s="1"/>
  <c r="K90" s="1"/>
  <c r="K89"/>
  <c r="J89"/>
  <c r="E89"/>
  <c r="J88"/>
  <c r="K88" s="1"/>
  <c r="K87"/>
  <c r="J87"/>
  <c r="J86"/>
  <c r="K86" s="1"/>
  <c r="E86"/>
  <c r="E85"/>
  <c r="J85" s="1"/>
  <c r="K85" s="1"/>
  <c r="E84"/>
  <c r="J84" s="1"/>
  <c r="K84" s="1"/>
  <c r="K83"/>
  <c r="J83"/>
  <c r="E83"/>
  <c r="E122" s="1"/>
  <c r="J82"/>
  <c r="K82" s="1"/>
  <c r="E81"/>
  <c r="J81" s="1"/>
  <c r="J72"/>
  <c r="K72" s="1"/>
  <c r="E71"/>
  <c r="J71" s="1"/>
  <c r="K71" s="1"/>
  <c r="K70"/>
  <c r="J70"/>
  <c r="E70"/>
  <c r="J69"/>
  <c r="K69" s="1"/>
  <c r="E69"/>
  <c r="J68"/>
  <c r="K68" s="1"/>
  <c r="K67"/>
  <c r="J67"/>
  <c r="E67"/>
  <c r="J66"/>
  <c r="K66" s="1"/>
  <c r="E66"/>
  <c r="E65"/>
  <c r="J65" s="1"/>
  <c r="K65" s="1"/>
  <c r="K64"/>
  <c r="J64"/>
  <c r="E64"/>
  <c r="K63"/>
  <c r="J63"/>
  <c r="E63"/>
  <c r="J62"/>
  <c r="K62" s="1"/>
  <c r="E62"/>
  <c r="E61"/>
  <c r="J61" s="1"/>
  <c r="K61" s="1"/>
  <c r="E60"/>
  <c r="J60" s="1"/>
  <c r="K60" s="1"/>
  <c r="K59"/>
  <c r="J59"/>
  <c r="E58"/>
  <c r="J58" s="1"/>
  <c r="K58" s="1"/>
  <c r="E57"/>
  <c r="J57" s="1"/>
  <c r="K57" s="1"/>
  <c r="K56"/>
  <c r="J56"/>
  <c r="E56"/>
  <c r="J55"/>
  <c r="K55" s="1"/>
  <c r="E54"/>
  <c r="J54" s="1"/>
  <c r="K54" s="1"/>
  <c r="K53"/>
  <c r="J53"/>
  <c r="E53"/>
  <c r="J52"/>
  <c r="K52" s="1"/>
  <c r="E52"/>
  <c r="E51"/>
  <c r="J51" s="1"/>
  <c r="K51" s="1"/>
  <c r="K50"/>
  <c r="J50"/>
  <c r="E50"/>
  <c r="K49"/>
  <c r="J49"/>
  <c r="E49"/>
  <c r="J48"/>
  <c r="K48" s="1"/>
  <c r="E48"/>
  <c r="E47"/>
  <c r="J47" s="1"/>
  <c r="K47" s="1"/>
  <c r="K46"/>
  <c r="J46"/>
  <c r="J45"/>
  <c r="K45" s="1"/>
  <c r="E45"/>
  <c r="E44"/>
  <c r="J44" s="1"/>
  <c r="K44" s="1"/>
  <c r="E43"/>
  <c r="J43" s="1"/>
  <c r="K43" s="1"/>
  <c r="K42"/>
  <c r="J42"/>
  <c r="E42"/>
  <c r="J41"/>
  <c r="K41" s="1"/>
  <c r="E41"/>
  <c r="E40"/>
  <c r="J40" s="1"/>
  <c r="K40" s="1"/>
  <c r="K39"/>
  <c r="J39"/>
  <c r="J38"/>
  <c r="K38" s="1"/>
  <c r="E37"/>
  <c r="J37" s="1"/>
  <c r="K37" s="1"/>
  <c r="K36"/>
  <c r="J36"/>
  <c r="E36"/>
  <c r="J35"/>
  <c r="K35" s="1"/>
  <c r="E35"/>
  <c r="E34"/>
  <c r="J34" s="1"/>
  <c r="K33"/>
  <c r="J33"/>
  <c r="J32"/>
  <c r="K32" s="1"/>
  <c r="E32"/>
  <c r="C31"/>
  <c r="J149" i="18"/>
  <c r="I149"/>
  <c r="J148"/>
  <c r="J143"/>
  <c r="I143"/>
  <c r="J142"/>
  <c r="I142"/>
  <c r="I148" s="1"/>
  <c r="J141"/>
  <c r="J147" s="1"/>
  <c r="I141"/>
  <c r="I147" s="1"/>
  <c r="J140"/>
  <c r="J146" s="1"/>
  <c r="I140"/>
  <c r="I146" s="1"/>
  <c r="J130"/>
  <c r="I130"/>
  <c r="J129"/>
  <c r="I129"/>
  <c r="I126"/>
  <c r="H125"/>
  <c r="J125" s="1"/>
  <c r="I121"/>
  <c r="I120"/>
  <c r="H120"/>
  <c r="J119"/>
  <c r="I119"/>
  <c r="I125" s="1"/>
  <c r="H119"/>
  <c r="J118"/>
  <c r="I118"/>
  <c r="I124" s="1"/>
  <c r="H118"/>
  <c r="H124" s="1"/>
  <c r="J124" s="1"/>
  <c r="I117"/>
  <c r="I123" s="1"/>
  <c r="I127" s="1"/>
  <c r="H117"/>
  <c r="J117" s="1"/>
  <c r="A1"/>
  <c r="C282" i="17"/>
  <c r="C253"/>
  <c r="C245"/>
  <c r="C238"/>
  <c r="C228"/>
  <c r="C210"/>
  <c r="C203"/>
  <c r="C196"/>
  <c r="K164"/>
  <c r="J164"/>
  <c r="J163"/>
  <c r="K163" s="1"/>
  <c r="K162"/>
  <c r="J162"/>
  <c r="J161"/>
  <c r="K161" s="1"/>
  <c r="K160"/>
  <c r="J160"/>
  <c r="J159"/>
  <c r="K159" s="1"/>
  <c r="K158"/>
  <c r="J158"/>
  <c r="J157"/>
  <c r="K157" s="1"/>
  <c r="K156"/>
  <c r="J156"/>
  <c r="J155"/>
  <c r="K155" s="1"/>
  <c r="K154"/>
  <c r="J154"/>
  <c r="J153"/>
  <c r="K153" s="1"/>
  <c r="K152"/>
  <c r="J152"/>
  <c r="J151"/>
  <c r="K151" s="1"/>
  <c r="K150"/>
  <c r="J150"/>
  <c r="J149"/>
  <c r="K149" s="1"/>
  <c r="K148"/>
  <c r="J148"/>
  <c r="J147"/>
  <c r="K147" s="1"/>
  <c r="K146"/>
  <c r="J146"/>
  <c r="J145"/>
  <c r="K145" s="1"/>
  <c r="K144"/>
  <c r="J144"/>
  <c r="J143"/>
  <c r="K143" s="1"/>
  <c r="K142"/>
  <c r="J142"/>
  <c r="J141"/>
  <c r="K141" s="1"/>
  <c r="K140"/>
  <c r="J140"/>
  <c r="J139"/>
  <c r="K139" s="1"/>
  <c r="K138"/>
  <c r="J138"/>
  <c r="J137"/>
  <c r="K137" s="1"/>
  <c r="K136"/>
  <c r="J136"/>
  <c r="J135"/>
  <c r="K135" s="1"/>
  <c r="K134"/>
  <c r="J134"/>
  <c r="J133"/>
  <c r="K133" s="1"/>
  <c r="K132"/>
  <c r="J132"/>
  <c r="J131"/>
  <c r="K131" s="1"/>
  <c r="K130"/>
  <c r="J130"/>
  <c r="J129"/>
  <c r="K129" s="1"/>
  <c r="K128"/>
  <c r="J128"/>
  <c r="J127"/>
  <c r="K127" s="1"/>
  <c r="K126"/>
  <c r="J126"/>
  <c r="J125"/>
  <c r="K125" s="1"/>
  <c r="K124"/>
  <c r="J124"/>
  <c r="C122"/>
  <c r="K114"/>
  <c r="J114"/>
  <c r="K113"/>
  <c r="J113"/>
  <c r="K112"/>
  <c r="J112"/>
  <c r="K111"/>
  <c r="J111"/>
  <c r="K110"/>
  <c r="J110"/>
  <c r="K109"/>
  <c r="J109"/>
  <c r="K108"/>
  <c r="J108"/>
  <c r="K107"/>
  <c r="J107"/>
  <c r="K106"/>
  <c r="J106"/>
  <c r="K105"/>
  <c r="J105"/>
  <c r="K104"/>
  <c r="J104"/>
  <c r="K103"/>
  <c r="J103"/>
  <c r="K102"/>
  <c r="J102"/>
  <c r="K101"/>
  <c r="J101"/>
  <c r="K100"/>
  <c r="J100"/>
  <c r="K99"/>
  <c r="J99"/>
  <c r="K98"/>
  <c r="J98"/>
  <c r="K97"/>
  <c r="J97"/>
  <c r="K96"/>
  <c r="J96"/>
  <c r="K95"/>
  <c r="J95"/>
  <c r="K94"/>
  <c r="J94"/>
  <c r="K93"/>
  <c r="J93"/>
  <c r="K92"/>
  <c r="J92"/>
  <c r="K91"/>
  <c r="J91"/>
  <c r="K90"/>
  <c r="J90"/>
  <c r="K89"/>
  <c r="J89"/>
  <c r="K88"/>
  <c r="J88"/>
  <c r="K87"/>
  <c r="J87"/>
  <c r="K86"/>
  <c r="J86"/>
  <c r="K85"/>
  <c r="J85"/>
  <c r="K84"/>
  <c r="J84"/>
  <c r="K83"/>
  <c r="J83"/>
  <c r="K82"/>
  <c r="J82"/>
  <c r="K81"/>
  <c r="J81"/>
  <c r="K80"/>
  <c r="J80"/>
  <c r="K79"/>
  <c r="J79"/>
  <c r="K78"/>
  <c r="J78"/>
  <c r="K77"/>
  <c r="J77"/>
  <c r="K76"/>
  <c r="J76"/>
  <c r="K75"/>
  <c r="J75"/>
  <c r="J115" s="1"/>
  <c r="K115" s="1"/>
  <c r="K74"/>
  <c r="J74"/>
  <c r="C72"/>
  <c r="J63"/>
  <c r="K63" s="1"/>
  <c r="K62"/>
  <c r="J62"/>
  <c r="J61"/>
  <c r="K61" s="1"/>
  <c r="K60"/>
  <c r="J60"/>
  <c r="J59"/>
  <c r="K59" s="1"/>
  <c r="K58"/>
  <c r="J58"/>
  <c r="J57"/>
  <c r="K57" s="1"/>
  <c r="K56"/>
  <c r="J56"/>
  <c r="J55"/>
  <c r="K55" s="1"/>
  <c r="K54"/>
  <c r="J54"/>
  <c r="J53"/>
  <c r="K53" s="1"/>
  <c r="K52"/>
  <c r="J52"/>
  <c r="J51"/>
  <c r="K51" s="1"/>
  <c r="K50"/>
  <c r="J50"/>
  <c r="J49"/>
  <c r="K49" s="1"/>
  <c r="K48"/>
  <c r="J48"/>
  <c r="J47"/>
  <c r="K47" s="1"/>
  <c r="K46"/>
  <c r="J46"/>
  <c r="J45"/>
  <c r="K45" s="1"/>
  <c r="K44"/>
  <c r="J44"/>
  <c r="J43"/>
  <c r="K43" s="1"/>
  <c r="K42"/>
  <c r="J42"/>
  <c r="J41"/>
  <c r="K41" s="1"/>
  <c r="K40"/>
  <c r="J40"/>
  <c r="J39"/>
  <c r="K39" s="1"/>
  <c r="K38"/>
  <c r="J38"/>
  <c r="J37"/>
  <c r="K37" s="1"/>
  <c r="K36"/>
  <c r="J36"/>
  <c r="J35"/>
  <c r="K35" s="1"/>
  <c r="K34"/>
  <c r="J34"/>
  <c r="J33"/>
  <c r="K33" s="1"/>
  <c r="K32"/>
  <c r="J32"/>
  <c r="J31"/>
  <c r="K31" s="1"/>
  <c r="K30"/>
  <c r="J30"/>
  <c r="J29"/>
  <c r="K29" s="1"/>
  <c r="K28"/>
  <c r="J28"/>
  <c r="J27"/>
  <c r="K27" s="1"/>
  <c r="K26"/>
  <c r="J26"/>
  <c r="J25"/>
  <c r="K25" s="1"/>
  <c r="K24"/>
  <c r="J24"/>
  <c r="J23"/>
  <c r="C20"/>
  <c r="K522" i="16"/>
  <c r="J522"/>
  <c r="K521"/>
  <c r="J521"/>
  <c r="K520"/>
  <c r="J520"/>
  <c r="K519"/>
  <c r="J519"/>
  <c r="K518"/>
  <c r="J518"/>
  <c r="K517"/>
  <c r="J517"/>
  <c r="K516"/>
  <c r="J516"/>
  <c r="K515"/>
  <c r="J515"/>
  <c r="K514"/>
  <c r="J514"/>
  <c r="K513"/>
  <c r="J513"/>
  <c r="K512"/>
  <c r="J512"/>
  <c r="K511"/>
  <c r="J511"/>
  <c r="K510"/>
  <c r="J510"/>
  <c r="K509"/>
  <c r="J509"/>
  <c r="K508"/>
  <c r="J508"/>
  <c r="K507"/>
  <c r="J507"/>
  <c r="K506"/>
  <c r="J506"/>
  <c r="K505"/>
  <c r="J505"/>
  <c r="K504"/>
  <c r="J504"/>
  <c r="K503"/>
  <c r="J503"/>
  <c r="K502"/>
  <c r="J502"/>
  <c r="K501"/>
  <c r="J501"/>
  <c r="K500"/>
  <c r="J500"/>
  <c r="K499"/>
  <c r="J499"/>
  <c r="K498"/>
  <c r="J498"/>
  <c r="K497"/>
  <c r="J497"/>
  <c r="K496"/>
  <c r="J496"/>
  <c r="K495"/>
  <c r="J495"/>
  <c r="K494"/>
  <c r="J494"/>
  <c r="K493"/>
  <c r="J493"/>
  <c r="K492"/>
  <c r="J492"/>
  <c r="K491"/>
  <c r="J491"/>
  <c r="K490"/>
  <c r="J490"/>
  <c r="K489"/>
  <c r="J489"/>
  <c r="K488"/>
  <c r="J488"/>
  <c r="K487"/>
  <c r="J487"/>
  <c r="K486"/>
  <c r="J486"/>
  <c r="K485"/>
  <c r="J485"/>
  <c r="K484"/>
  <c r="J484"/>
  <c r="K483"/>
  <c r="J483"/>
  <c r="K482"/>
  <c r="J482"/>
  <c r="J523" s="1"/>
  <c r="K523" s="1"/>
  <c r="K470"/>
  <c r="J470"/>
  <c r="K469"/>
  <c r="J469"/>
  <c r="K468"/>
  <c r="J468"/>
  <c r="K467"/>
  <c r="J467"/>
  <c r="K466"/>
  <c r="J466"/>
  <c r="K465"/>
  <c r="J465"/>
  <c r="K464"/>
  <c r="J464"/>
  <c r="K463"/>
  <c r="J463"/>
  <c r="K462"/>
  <c r="J462"/>
  <c r="K461"/>
  <c r="J461"/>
  <c r="K460"/>
  <c r="J460"/>
  <c r="K459"/>
  <c r="J459"/>
  <c r="K458"/>
  <c r="J458"/>
  <c r="K457"/>
  <c r="J457"/>
  <c r="K456"/>
  <c r="J456"/>
  <c r="K455"/>
  <c r="J455"/>
  <c r="K454"/>
  <c r="J454"/>
  <c r="K453"/>
  <c r="J453"/>
  <c r="K452"/>
  <c r="J452"/>
  <c r="K451"/>
  <c r="J451"/>
  <c r="K450"/>
  <c r="J450"/>
  <c r="K449"/>
  <c r="J449"/>
  <c r="K448"/>
  <c r="J448"/>
  <c r="K447"/>
  <c r="J447"/>
  <c r="K446"/>
  <c r="J446"/>
  <c r="K445"/>
  <c r="J445"/>
  <c r="K444"/>
  <c r="J444"/>
  <c r="K443"/>
  <c r="J443"/>
  <c r="K442"/>
  <c r="J442"/>
  <c r="K441"/>
  <c r="J441"/>
  <c r="K440"/>
  <c r="J440"/>
  <c r="K439"/>
  <c r="J439"/>
  <c r="K438"/>
  <c r="J438"/>
  <c r="K437"/>
  <c r="J437"/>
  <c r="K436"/>
  <c r="J436"/>
  <c r="K435"/>
  <c r="J435"/>
  <c r="K434"/>
  <c r="J434"/>
  <c r="K433"/>
  <c r="J433"/>
  <c r="K432"/>
  <c r="J432"/>
  <c r="K431"/>
  <c r="J431"/>
  <c r="K430"/>
  <c r="J430"/>
  <c r="J471" s="1"/>
  <c r="K471" s="1"/>
  <c r="C408"/>
  <c r="C401"/>
  <c r="N391"/>
  <c r="M391"/>
  <c r="N390"/>
  <c r="M390"/>
  <c r="N389"/>
  <c r="M389"/>
  <c r="N376"/>
  <c r="M376"/>
  <c r="N375"/>
  <c r="M375"/>
  <c r="C375"/>
  <c r="N374"/>
  <c r="M374"/>
  <c r="C330"/>
  <c r="K295"/>
  <c r="J295"/>
  <c r="K294"/>
  <c r="J294"/>
  <c r="J293"/>
  <c r="K293" s="1"/>
  <c r="K292"/>
  <c r="J292"/>
  <c r="K291"/>
  <c r="J291"/>
  <c r="K290"/>
  <c r="J290"/>
  <c r="J289"/>
  <c r="K289" s="1"/>
  <c r="K288"/>
  <c r="J288"/>
  <c r="K287"/>
  <c r="J287"/>
  <c r="K286"/>
  <c r="J286"/>
  <c r="J285"/>
  <c r="K285" s="1"/>
  <c r="K284"/>
  <c r="J284"/>
  <c r="K283"/>
  <c r="J283"/>
  <c r="K282"/>
  <c r="J282"/>
  <c r="J281"/>
  <c r="K281" s="1"/>
  <c r="K280"/>
  <c r="J280"/>
  <c r="K279"/>
  <c r="J279"/>
  <c r="K278"/>
  <c r="J278"/>
  <c r="J277"/>
  <c r="K277" s="1"/>
  <c r="K276"/>
  <c r="J276"/>
  <c r="K275"/>
  <c r="J275"/>
  <c r="K274"/>
  <c r="J274"/>
  <c r="J273"/>
  <c r="K273" s="1"/>
  <c r="K272"/>
  <c r="J272"/>
  <c r="K271"/>
  <c r="J271"/>
  <c r="K270"/>
  <c r="J270"/>
  <c r="J269"/>
  <c r="K269" s="1"/>
  <c r="K268"/>
  <c r="J268"/>
  <c r="K267"/>
  <c r="J267"/>
  <c r="K266"/>
  <c r="J266"/>
  <c r="J265"/>
  <c r="K265" s="1"/>
  <c r="K264"/>
  <c r="J264"/>
  <c r="K263"/>
  <c r="J263"/>
  <c r="K262"/>
  <c r="J262"/>
  <c r="J261"/>
  <c r="K261" s="1"/>
  <c r="K260"/>
  <c r="J260"/>
  <c r="K259"/>
  <c r="J259"/>
  <c r="K258"/>
  <c r="J258"/>
  <c r="J257"/>
  <c r="K257" s="1"/>
  <c r="K256"/>
  <c r="J256"/>
  <c r="K255"/>
  <c r="J255"/>
  <c r="J246"/>
  <c r="K246" s="1"/>
  <c r="K245"/>
  <c r="J245"/>
  <c r="K244"/>
  <c r="J244"/>
  <c r="K243"/>
  <c r="J243"/>
  <c r="J242"/>
  <c r="K242" s="1"/>
  <c r="K241"/>
  <c r="J241"/>
  <c r="K240"/>
  <c r="J240"/>
  <c r="K239"/>
  <c r="J239"/>
  <c r="J238"/>
  <c r="K238" s="1"/>
  <c r="K237"/>
  <c r="J237"/>
  <c r="K236"/>
  <c r="J236"/>
  <c r="K235"/>
  <c r="J235"/>
  <c r="J234"/>
  <c r="K234" s="1"/>
  <c r="K233"/>
  <c r="J233"/>
  <c r="K232"/>
  <c r="J232"/>
  <c r="K231"/>
  <c r="J231"/>
  <c r="J230"/>
  <c r="K230" s="1"/>
  <c r="K229"/>
  <c r="J229"/>
  <c r="K228"/>
  <c r="J228"/>
  <c r="K227"/>
  <c r="J227"/>
  <c r="J226"/>
  <c r="K226" s="1"/>
  <c r="K225"/>
  <c r="J225"/>
  <c r="K224"/>
  <c r="J224"/>
  <c r="K223"/>
  <c r="J223"/>
  <c r="J222"/>
  <c r="K222" s="1"/>
  <c r="K221"/>
  <c r="J221"/>
  <c r="K220"/>
  <c r="J220"/>
  <c r="K219"/>
  <c r="J219"/>
  <c r="J218"/>
  <c r="K218" s="1"/>
  <c r="K217"/>
  <c r="J217"/>
  <c r="K216"/>
  <c r="J216"/>
  <c r="K215"/>
  <c r="J215"/>
  <c r="J214"/>
  <c r="K214" s="1"/>
  <c r="K213"/>
  <c r="J213"/>
  <c r="K212"/>
  <c r="J212"/>
  <c r="K211"/>
  <c r="J211"/>
  <c r="J210"/>
  <c r="K210" s="1"/>
  <c r="K209"/>
  <c r="J209"/>
  <c r="K208"/>
  <c r="J208"/>
  <c r="K207"/>
  <c r="J207"/>
  <c r="J206"/>
  <c r="J247" s="1"/>
  <c r="K247" s="1"/>
  <c r="K190"/>
  <c r="K189"/>
  <c r="J189"/>
  <c r="K188"/>
  <c r="J188"/>
  <c r="K187"/>
  <c r="J187"/>
  <c r="K186"/>
  <c r="J186"/>
  <c r="K185"/>
  <c r="J185"/>
  <c r="K184"/>
  <c r="J184"/>
  <c r="K183"/>
  <c r="J183"/>
  <c r="K182"/>
  <c r="J182"/>
  <c r="K181"/>
  <c r="J181"/>
  <c r="K180"/>
  <c r="J180"/>
  <c r="K179"/>
  <c r="J179"/>
  <c r="K178"/>
  <c r="J178"/>
  <c r="K177"/>
  <c r="J177"/>
  <c r="K176"/>
  <c r="J176"/>
  <c r="K175"/>
  <c r="J175"/>
  <c r="K174"/>
  <c r="J174"/>
  <c r="K173"/>
  <c r="J173"/>
  <c r="K172"/>
  <c r="J172"/>
  <c r="K171"/>
  <c r="J171"/>
  <c r="K170"/>
  <c r="J170"/>
  <c r="K169"/>
  <c r="J169"/>
  <c r="K168"/>
  <c r="J168"/>
  <c r="K167"/>
  <c r="J167"/>
  <c r="K166"/>
  <c r="J166"/>
  <c r="K165"/>
  <c r="J165"/>
  <c r="K164"/>
  <c r="J164"/>
  <c r="K163"/>
  <c r="J163"/>
  <c r="K162"/>
  <c r="J162"/>
  <c r="K161"/>
  <c r="J161"/>
  <c r="K160"/>
  <c r="J160"/>
  <c r="K159"/>
  <c r="J159"/>
  <c r="K158"/>
  <c r="J158"/>
  <c r="K157"/>
  <c r="J157"/>
  <c r="K156"/>
  <c r="J156"/>
  <c r="K155"/>
  <c r="J155"/>
  <c r="K154"/>
  <c r="J154"/>
  <c r="K153"/>
  <c r="J153"/>
  <c r="K152"/>
  <c r="J152"/>
  <c r="K151"/>
  <c r="J151"/>
  <c r="K150"/>
  <c r="J150"/>
  <c r="K149"/>
  <c r="J149"/>
  <c r="J190" s="1"/>
  <c r="K139"/>
  <c r="J139"/>
  <c r="K138"/>
  <c r="J138"/>
  <c r="K137"/>
  <c r="J137"/>
  <c r="K136"/>
  <c r="J136"/>
  <c r="K135"/>
  <c r="J135"/>
  <c r="K134"/>
  <c r="J134"/>
  <c r="K133"/>
  <c r="J133"/>
  <c r="K132"/>
  <c r="J132"/>
  <c r="K131"/>
  <c r="J131"/>
  <c r="K130"/>
  <c r="J130"/>
  <c r="K129"/>
  <c r="J129"/>
  <c r="K128"/>
  <c r="J128"/>
  <c r="K127"/>
  <c r="J127"/>
  <c r="K126"/>
  <c r="J126"/>
  <c r="K125"/>
  <c r="J125"/>
  <c r="K124"/>
  <c r="J124"/>
  <c r="K123"/>
  <c r="J123"/>
  <c r="K122"/>
  <c r="J122"/>
  <c r="K121"/>
  <c r="J121"/>
  <c r="K120"/>
  <c r="J120"/>
  <c r="K119"/>
  <c r="J119"/>
  <c r="K118"/>
  <c r="J118"/>
  <c r="K117"/>
  <c r="J117"/>
  <c r="K116"/>
  <c r="J116"/>
  <c r="K115"/>
  <c r="J115"/>
  <c r="K114"/>
  <c r="J114"/>
  <c r="K113"/>
  <c r="J113"/>
  <c r="K112"/>
  <c r="J112"/>
  <c r="K111"/>
  <c r="J111"/>
  <c r="K110"/>
  <c r="J110"/>
  <c r="K109"/>
  <c r="J109"/>
  <c r="K108"/>
  <c r="J108"/>
  <c r="K107"/>
  <c r="J107"/>
  <c r="K106"/>
  <c r="J106"/>
  <c r="K105"/>
  <c r="J105"/>
  <c r="K104"/>
  <c r="J104"/>
  <c r="K103"/>
  <c r="J103"/>
  <c r="K102"/>
  <c r="J102"/>
  <c r="K101"/>
  <c r="J101"/>
  <c r="K100"/>
  <c r="J100"/>
  <c r="K99"/>
  <c r="J99"/>
  <c r="J140" s="1"/>
  <c r="K140" s="1"/>
  <c r="N263" i="14"/>
  <c r="C263"/>
  <c r="N262"/>
  <c r="N261"/>
  <c r="N260"/>
  <c r="K256"/>
  <c r="J256"/>
  <c r="J255"/>
  <c r="K255" s="1"/>
  <c r="J254"/>
  <c r="K254" s="1"/>
  <c r="J253"/>
  <c r="K253" s="1"/>
  <c r="J252"/>
  <c r="K252" s="1"/>
  <c r="J251"/>
  <c r="K251" s="1"/>
  <c r="J250"/>
  <c r="K250" s="1"/>
  <c r="J249"/>
  <c r="K249" s="1"/>
  <c r="K248"/>
  <c r="J248"/>
  <c r="J247"/>
  <c r="K247" s="1"/>
  <c r="J246"/>
  <c r="K246" s="1"/>
  <c r="J245"/>
  <c r="K245" s="1"/>
  <c r="J244"/>
  <c r="K244" s="1"/>
  <c r="J243"/>
  <c r="K243" s="1"/>
  <c r="J242"/>
  <c r="K242" s="1"/>
  <c r="J241"/>
  <c r="K241" s="1"/>
  <c r="K240"/>
  <c r="J240"/>
  <c r="J239"/>
  <c r="K239" s="1"/>
  <c r="J238"/>
  <c r="K238" s="1"/>
  <c r="J237"/>
  <c r="K237" s="1"/>
  <c r="J236"/>
  <c r="K236" s="1"/>
  <c r="J235"/>
  <c r="K235" s="1"/>
  <c r="J234"/>
  <c r="K234" s="1"/>
  <c r="J233"/>
  <c r="K233" s="1"/>
  <c r="K232"/>
  <c r="J232"/>
  <c r="J231"/>
  <c r="K231" s="1"/>
  <c r="J230"/>
  <c r="K230" s="1"/>
  <c r="J229"/>
  <c r="K229" s="1"/>
  <c r="J228"/>
  <c r="K228" s="1"/>
  <c r="J227"/>
  <c r="K227" s="1"/>
  <c r="J226"/>
  <c r="K226" s="1"/>
  <c r="J225"/>
  <c r="K225" s="1"/>
  <c r="K224"/>
  <c r="J224"/>
  <c r="J223"/>
  <c r="K223" s="1"/>
  <c r="J222"/>
  <c r="K222" s="1"/>
  <c r="J221"/>
  <c r="K221" s="1"/>
  <c r="J220"/>
  <c r="K220" s="1"/>
  <c r="J219"/>
  <c r="K219" s="1"/>
  <c r="J218"/>
  <c r="K218" s="1"/>
  <c r="J217"/>
  <c r="K217" s="1"/>
  <c r="K216"/>
  <c r="J216"/>
  <c r="J215"/>
  <c r="K215" s="1"/>
  <c r="C214"/>
  <c r="Q190"/>
  <c r="C190"/>
  <c r="O189"/>
  <c r="N189"/>
  <c r="M189"/>
  <c r="O188"/>
  <c r="N188"/>
  <c r="M188"/>
  <c r="O187"/>
  <c r="N187"/>
  <c r="M187"/>
  <c r="O186"/>
  <c r="N186"/>
  <c r="M186"/>
  <c r="K182"/>
  <c r="K181"/>
  <c r="J181"/>
  <c r="J180"/>
  <c r="K180" s="1"/>
  <c r="K179"/>
  <c r="J179"/>
  <c r="K178"/>
  <c r="J178"/>
  <c r="K177"/>
  <c r="J177"/>
  <c r="J176"/>
  <c r="K176" s="1"/>
  <c r="K175"/>
  <c r="J175"/>
  <c r="K174"/>
  <c r="J174"/>
  <c r="K173"/>
  <c r="J173"/>
  <c r="J172"/>
  <c r="K172" s="1"/>
  <c r="K171"/>
  <c r="J171"/>
  <c r="K170"/>
  <c r="J170"/>
  <c r="K169"/>
  <c r="J169"/>
  <c r="J168"/>
  <c r="K168" s="1"/>
  <c r="K167"/>
  <c r="J167"/>
  <c r="K166"/>
  <c r="J166"/>
  <c r="K165"/>
  <c r="J165"/>
  <c r="J164"/>
  <c r="K164" s="1"/>
  <c r="K163"/>
  <c r="J163"/>
  <c r="K162"/>
  <c r="J162"/>
  <c r="K161"/>
  <c r="J161"/>
  <c r="J160"/>
  <c r="K160" s="1"/>
  <c r="K159"/>
  <c r="J159"/>
  <c r="K158"/>
  <c r="J158"/>
  <c r="K157"/>
  <c r="J157"/>
  <c r="J156"/>
  <c r="K156" s="1"/>
  <c r="K155"/>
  <c r="J155"/>
  <c r="K154"/>
  <c r="J154"/>
  <c r="K153"/>
  <c r="J153"/>
  <c r="J152"/>
  <c r="K152" s="1"/>
  <c r="K151"/>
  <c r="J151"/>
  <c r="K150"/>
  <c r="J150"/>
  <c r="K149"/>
  <c r="J149"/>
  <c r="J148"/>
  <c r="K148" s="1"/>
  <c r="K147"/>
  <c r="J147"/>
  <c r="K146"/>
  <c r="J146"/>
  <c r="K145"/>
  <c r="J145"/>
  <c r="J144"/>
  <c r="K144" s="1"/>
  <c r="K143"/>
  <c r="J143"/>
  <c r="K142"/>
  <c r="J142"/>
  <c r="K141"/>
  <c r="J141"/>
  <c r="J182" s="1"/>
  <c r="C140"/>
  <c r="C132"/>
  <c r="K123"/>
  <c r="J123"/>
  <c r="K122"/>
  <c r="J122"/>
  <c r="K121"/>
  <c r="J121"/>
  <c r="K120"/>
  <c r="J120"/>
  <c r="K119"/>
  <c r="J119"/>
  <c r="K118"/>
  <c r="J118"/>
  <c r="K117"/>
  <c r="J117"/>
  <c r="K116"/>
  <c r="J116"/>
  <c r="K115"/>
  <c r="J115"/>
  <c r="K114"/>
  <c r="J114"/>
  <c r="K113"/>
  <c r="J113"/>
  <c r="K112"/>
  <c r="J112"/>
  <c r="K111"/>
  <c r="J111"/>
  <c r="K110"/>
  <c r="J110"/>
  <c r="K109"/>
  <c r="J109"/>
  <c r="K108"/>
  <c r="J108"/>
  <c r="K107"/>
  <c r="J107"/>
  <c r="K106"/>
  <c r="J106"/>
  <c r="K105"/>
  <c r="J105"/>
  <c r="K104"/>
  <c r="J104"/>
  <c r="K103"/>
  <c r="J103"/>
  <c r="K102"/>
  <c r="J102"/>
  <c r="K101"/>
  <c r="J101"/>
  <c r="K100"/>
  <c r="J100"/>
  <c r="K99"/>
  <c r="J99"/>
  <c r="K98"/>
  <c r="J98"/>
  <c r="K97"/>
  <c r="J97"/>
  <c r="K96"/>
  <c r="J96"/>
  <c r="K95"/>
  <c r="J95"/>
  <c r="K94"/>
  <c r="J94"/>
  <c r="K93"/>
  <c r="J93"/>
  <c r="K92"/>
  <c r="J92"/>
  <c r="K91"/>
  <c r="J91"/>
  <c r="K90"/>
  <c r="J90"/>
  <c r="K89"/>
  <c r="J89"/>
  <c r="K88"/>
  <c r="J88"/>
  <c r="K87"/>
  <c r="J87"/>
  <c r="K86"/>
  <c r="J86"/>
  <c r="K85"/>
  <c r="J85"/>
  <c r="K84"/>
  <c r="J84"/>
  <c r="K83"/>
  <c r="J83"/>
  <c r="C82"/>
  <c r="K71"/>
  <c r="J71"/>
  <c r="J70"/>
  <c r="K70" s="1"/>
  <c r="J69"/>
  <c r="K69" s="1"/>
  <c r="J68"/>
  <c r="K68" s="1"/>
  <c r="J67"/>
  <c r="K67" s="1"/>
  <c r="J66"/>
  <c r="K66" s="1"/>
  <c r="J65"/>
  <c r="K65" s="1"/>
  <c r="J64"/>
  <c r="K64" s="1"/>
  <c r="K63"/>
  <c r="J63"/>
  <c r="J62"/>
  <c r="K62" s="1"/>
  <c r="J61"/>
  <c r="K61" s="1"/>
  <c r="J60"/>
  <c r="K60" s="1"/>
  <c r="J59"/>
  <c r="K59" s="1"/>
  <c r="J58"/>
  <c r="K58" s="1"/>
  <c r="J57"/>
  <c r="K57" s="1"/>
  <c r="J56"/>
  <c r="K56" s="1"/>
  <c r="K55"/>
  <c r="J55"/>
  <c r="J54"/>
  <c r="K54" s="1"/>
  <c r="J53"/>
  <c r="K53" s="1"/>
  <c r="J52"/>
  <c r="K52" s="1"/>
  <c r="J51"/>
  <c r="K51" s="1"/>
  <c r="J50"/>
  <c r="K50" s="1"/>
  <c r="J49"/>
  <c r="K49" s="1"/>
  <c r="J48"/>
  <c r="K48" s="1"/>
  <c r="K47"/>
  <c r="J47"/>
  <c r="J46"/>
  <c r="K46" s="1"/>
  <c r="J45"/>
  <c r="K45" s="1"/>
  <c r="J44"/>
  <c r="K44" s="1"/>
  <c r="J43"/>
  <c r="K43" s="1"/>
  <c r="J42"/>
  <c r="K42" s="1"/>
  <c r="J41"/>
  <c r="K41" s="1"/>
  <c r="J40"/>
  <c r="K40" s="1"/>
  <c r="K39"/>
  <c r="J39"/>
  <c r="J38"/>
  <c r="K38" s="1"/>
  <c r="J37"/>
  <c r="K37" s="1"/>
  <c r="J36"/>
  <c r="K36" s="1"/>
  <c r="J35"/>
  <c r="K35" s="1"/>
  <c r="J34"/>
  <c r="K34" s="1"/>
  <c r="J33"/>
  <c r="K33" s="1"/>
  <c r="J32"/>
  <c r="K32" s="1"/>
  <c r="K31"/>
  <c r="J31"/>
  <c r="C30"/>
  <c r="J61" i="11"/>
  <c r="I61"/>
  <c r="C25" i="10"/>
  <c r="K317" i="8"/>
  <c r="J316"/>
  <c r="K316" s="1"/>
  <c r="K315"/>
  <c r="J315"/>
  <c r="K314"/>
  <c r="J314"/>
  <c r="K313"/>
  <c r="J313"/>
  <c r="J312"/>
  <c r="K312" s="1"/>
  <c r="K311"/>
  <c r="J311"/>
  <c r="K310"/>
  <c r="J310"/>
  <c r="K309"/>
  <c r="J309"/>
  <c r="J308"/>
  <c r="K308" s="1"/>
  <c r="K307"/>
  <c r="J307"/>
  <c r="K306"/>
  <c r="J306"/>
  <c r="K305"/>
  <c r="J305"/>
  <c r="J304"/>
  <c r="K304" s="1"/>
  <c r="K303"/>
  <c r="J303"/>
  <c r="K302"/>
  <c r="J302"/>
  <c r="K301"/>
  <c r="J301"/>
  <c r="J300"/>
  <c r="K300" s="1"/>
  <c r="K299"/>
  <c r="J299"/>
  <c r="K298"/>
  <c r="J298"/>
  <c r="K297"/>
  <c r="J297"/>
  <c r="J296"/>
  <c r="K296" s="1"/>
  <c r="K295"/>
  <c r="J295"/>
  <c r="K294"/>
  <c r="J294"/>
  <c r="K293"/>
  <c r="J293"/>
  <c r="J292"/>
  <c r="K292" s="1"/>
  <c r="K291"/>
  <c r="J291"/>
  <c r="K290"/>
  <c r="J290"/>
  <c r="K289"/>
  <c r="J289"/>
  <c r="J288"/>
  <c r="K288" s="1"/>
  <c r="K287"/>
  <c r="J287"/>
  <c r="K286"/>
  <c r="J286"/>
  <c r="K285"/>
  <c r="J285"/>
  <c r="J284"/>
  <c r="K284" s="1"/>
  <c r="K283"/>
  <c r="J283"/>
  <c r="K282"/>
  <c r="J282"/>
  <c r="K281"/>
  <c r="J281"/>
  <c r="J280"/>
  <c r="K280" s="1"/>
  <c r="K279"/>
  <c r="J279"/>
  <c r="K278"/>
  <c r="J278"/>
  <c r="K277"/>
  <c r="J277"/>
  <c r="J276"/>
  <c r="K276" s="1"/>
  <c r="K267"/>
  <c r="J267"/>
  <c r="K266"/>
  <c r="J266"/>
  <c r="K265"/>
  <c r="J265"/>
  <c r="K264"/>
  <c r="J264"/>
  <c r="K263"/>
  <c r="J263"/>
  <c r="K262"/>
  <c r="J262"/>
  <c r="K261"/>
  <c r="J261"/>
  <c r="K260"/>
  <c r="J260"/>
  <c r="K259"/>
  <c r="J259"/>
  <c r="K258"/>
  <c r="J258"/>
  <c r="K257"/>
  <c r="J257"/>
  <c r="K256"/>
  <c r="J256"/>
  <c r="K255"/>
  <c r="J255"/>
  <c r="K254"/>
  <c r="J254"/>
  <c r="K253"/>
  <c r="J253"/>
  <c r="K252"/>
  <c r="J252"/>
  <c r="K251"/>
  <c r="J251"/>
  <c r="K250"/>
  <c r="J250"/>
  <c r="K249"/>
  <c r="J249"/>
  <c r="K248"/>
  <c r="J248"/>
  <c r="K247"/>
  <c r="J247"/>
  <c r="K246"/>
  <c r="J246"/>
  <c r="K245"/>
  <c r="J245"/>
  <c r="K244"/>
  <c r="J244"/>
  <c r="K243"/>
  <c r="J243"/>
  <c r="K242"/>
  <c r="J242"/>
  <c r="K241"/>
  <c r="J241"/>
  <c r="K240"/>
  <c r="J240"/>
  <c r="K239"/>
  <c r="J239"/>
  <c r="K238"/>
  <c r="J238"/>
  <c r="K237"/>
  <c r="J237"/>
  <c r="K236"/>
  <c r="J236"/>
  <c r="K235"/>
  <c r="J235"/>
  <c r="K234"/>
  <c r="J234"/>
  <c r="K233"/>
  <c r="J233"/>
  <c r="K232"/>
  <c r="J232"/>
  <c r="K231"/>
  <c r="J231"/>
  <c r="K230"/>
  <c r="J230"/>
  <c r="K229"/>
  <c r="J229"/>
  <c r="K228"/>
  <c r="J228"/>
  <c r="K227"/>
  <c r="J227"/>
  <c r="K217"/>
  <c r="J217"/>
  <c r="K216"/>
  <c r="J216"/>
  <c r="K215"/>
  <c r="J215"/>
  <c r="K214"/>
  <c r="J214"/>
  <c r="K213"/>
  <c r="J213"/>
  <c r="K212"/>
  <c r="J212"/>
  <c r="K211"/>
  <c r="J211"/>
  <c r="K210"/>
  <c r="J210"/>
  <c r="K209"/>
  <c r="J209"/>
  <c r="K208"/>
  <c r="J208"/>
  <c r="K207"/>
  <c r="J207"/>
  <c r="K206"/>
  <c r="J206"/>
  <c r="K205"/>
  <c r="J205"/>
  <c r="K204"/>
  <c r="J204"/>
  <c r="K203"/>
  <c r="J203"/>
  <c r="K202"/>
  <c r="J202"/>
  <c r="K201"/>
  <c r="J201"/>
  <c r="K200"/>
  <c r="J200"/>
  <c r="K199"/>
  <c r="J199"/>
  <c r="K198"/>
  <c r="J198"/>
  <c r="K197"/>
  <c r="J197"/>
  <c r="K196"/>
  <c r="J196"/>
  <c r="K195"/>
  <c r="J195"/>
  <c r="K194"/>
  <c r="J194"/>
  <c r="K193"/>
  <c r="J193"/>
  <c r="K192"/>
  <c r="J192"/>
  <c r="K191"/>
  <c r="J191"/>
  <c r="K190"/>
  <c r="J190"/>
  <c r="K189"/>
  <c r="J189"/>
  <c r="K188"/>
  <c r="J188"/>
  <c r="K187"/>
  <c r="J187"/>
  <c r="K186"/>
  <c r="J186"/>
  <c r="K185"/>
  <c r="J185"/>
  <c r="K184"/>
  <c r="J184"/>
  <c r="K183"/>
  <c r="J183"/>
  <c r="K182"/>
  <c r="J182"/>
  <c r="K181"/>
  <c r="J181"/>
  <c r="K180"/>
  <c r="J180"/>
  <c r="K179"/>
  <c r="J179"/>
  <c r="K178"/>
  <c r="J178"/>
  <c r="K177"/>
  <c r="J177"/>
  <c r="J218" s="1"/>
  <c r="K218" s="1"/>
  <c r="K167"/>
  <c r="J167"/>
  <c r="K166"/>
  <c r="J166"/>
  <c r="J165"/>
  <c r="K165" s="1"/>
  <c r="K164"/>
  <c r="J164"/>
  <c r="K163"/>
  <c r="J163"/>
  <c r="K162"/>
  <c r="J162"/>
  <c r="J161"/>
  <c r="K161" s="1"/>
  <c r="K160"/>
  <c r="J160"/>
  <c r="K159"/>
  <c r="J159"/>
  <c r="K158"/>
  <c r="J158"/>
  <c r="J157"/>
  <c r="K157" s="1"/>
  <c r="K156"/>
  <c r="J156"/>
  <c r="K155"/>
  <c r="J155"/>
  <c r="K154"/>
  <c r="J154"/>
  <c r="J153"/>
  <c r="K153" s="1"/>
  <c r="K152"/>
  <c r="J152"/>
  <c r="K151"/>
  <c r="J151"/>
  <c r="K150"/>
  <c r="J150"/>
  <c r="J149"/>
  <c r="K149" s="1"/>
  <c r="K148"/>
  <c r="J148"/>
  <c r="K147"/>
  <c r="J147"/>
  <c r="K146"/>
  <c r="J146"/>
  <c r="J145"/>
  <c r="K145" s="1"/>
  <c r="K144"/>
  <c r="J144"/>
  <c r="K143"/>
  <c r="J143"/>
  <c r="K142"/>
  <c r="J142"/>
  <c r="J141"/>
  <c r="K141" s="1"/>
  <c r="K140"/>
  <c r="J140"/>
  <c r="K139"/>
  <c r="J139"/>
  <c r="K138"/>
  <c r="J138"/>
  <c r="J137"/>
  <c r="K137" s="1"/>
  <c r="K136"/>
  <c r="J136"/>
  <c r="K135"/>
  <c r="J135"/>
  <c r="K134"/>
  <c r="J134"/>
  <c r="J133"/>
  <c r="K133" s="1"/>
  <c r="K132"/>
  <c r="J132"/>
  <c r="K131"/>
  <c r="J131"/>
  <c r="K130"/>
  <c r="J130"/>
  <c r="J129"/>
  <c r="K129" s="1"/>
  <c r="K128"/>
  <c r="J128"/>
  <c r="K127"/>
  <c r="J127"/>
  <c r="J117"/>
  <c r="K117" s="1"/>
  <c r="K116"/>
  <c r="J116"/>
  <c r="K115"/>
  <c r="J115"/>
  <c r="K114"/>
  <c r="J114"/>
  <c r="J113"/>
  <c r="K113" s="1"/>
  <c r="K112"/>
  <c r="J112"/>
  <c r="K111"/>
  <c r="J111"/>
  <c r="K110"/>
  <c r="J110"/>
  <c r="J109"/>
  <c r="K109" s="1"/>
  <c r="K108"/>
  <c r="J108"/>
  <c r="K107"/>
  <c r="J107"/>
  <c r="K106"/>
  <c r="J106"/>
  <c r="J105"/>
  <c r="K105" s="1"/>
  <c r="K104"/>
  <c r="J104"/>
  <c r="K103"/>
  <c r="J103"/>
  <c r="K102"/>
  <c r="J102"/>
  <c r="J101"/>
  <c r="K101" s="1"/>
  <c r="K100"/>
  <c r="J100"/>
  <c r="K99"/>
  <c r="J99"/>
  <c r="K98"/>
  <c r="J98"/>
  <c r="J97"/>
  <c r="K97" s="1"/>
  <c r="K96"/>
  <c r="J96"/>
  <c r="K95"/>
  <c r="J95"/>
  <c r="K94"/>
  <c r="J94"/>
  <c r="J93"/>
  <c r="K93" s="1"/>
  <c r="K92"/>
  <c r="J92"/>
  <c r="K91"/>
  <c r="J91"/>
  <c r="K90"/>
  <c r="J90"/>
  <c r="J89"/>
  <c r="K89" s="1"/>
  <c r="K88"/>
  <c r="J88"/>
  <c r="K87"/>
  <c r="J87"/>
  <c r="K86"/>
  <c r="J86"/>
  <c r="J85"/>
  <c r="K85" s="1"/>
  <c r="K84"/>
  <c r="J84"/>
  <c r="K83"/>
  <c r="J83"/>
  <c r="K82"/>
  <c r="J82"/>
  <c r="J81"/>
  <c r="K81" s="1"/>
  <c r="K80"/>
  <c r="J80"/>
  <c r="K79"/>
  <c r="J79"/>
  <c r="J78"/>
  <c r="K78" s="1"/>
  <c r="K77"/>
  <c r="J77"/>
  <c r="K67"/>
  <c r="J67"/>
  <c r="J66"/>
  <c r="K66" s="1"/>
  <c r="K65"/>
  <c r="J65"/>
  <c r="K64"/>
  <c r="J64"/>
  <c r="K63"/>
  <c r="J63"/>
  <c r="J62"/>
  <c r="K62" s="1"/>
  <c r="J61"/>
  <c r="K61" s="1"/>
  <c r="K60"/>
  <c r="J60"/>
  <c r="K59"/>
  <c r="J59"/>
  <c r="K58"/>
  <c r="J58"/>
  <c r="J57"/>
  <c r="K57" s="1"/>
  <c r="K56"/>
  <c r="J56"/>
  <c r="K55"/>
  <c r="J55"/>
  <c r="J54"/>
  <c r="K54" s="1"/>
  <c r="K53"/>
  <c r="J53"/>
  <c r="K52"/>
  <c r="J52"/>
  <c r="K51"/>
  <c r="J51"/>
  <c r="J50"/>
  <c r="K50" s="1"/>
  <c r="J49"/>
  <c r="K49" s="1"/>
  <c r="K48"/>
  <c r="J48"/>
  <c r="K47"/>
  <c r="J47"/>
  <c r="J46"/>
  <c r="K46" s="1"/>
  <c r="K45"/>
  <c r="J45"/>
  <c r="K44"/>
  <c r="J44"/>
  <c r="K43"/>
  <c r="J43"/>
  <c r="J42"/>
  <c r="K42" s="1"/>
  <c r="J41"/>
  <c r="K41" s="1"/>
  <c r="K40"/>
  <c r="J40"/>
  <c r="K39"/>
  <c r="J39"/>
  <c r="J38"/>
  <c r="K38" s="1"/>
  <c r="K37"/>
  <c r="J37"/>
  <c r="K36"/>
  <c r="J36"/>
  <c r="K35"/>
  <c r="J35"/>
  <c r="J34"/>
  <c r="K34" s="1"/>
  <c r="J33"/>
  <c r="K33" s="1"/>
  <c r="K32"/>
  <c r="J32"/>
  <c r="K31"/>
  <c r="J31"/>
  <c r="J30"/>
  <c r="K30" s="1"/>
  <c r="K29"/>
  <c r="J29"/>
  <c r="K28"/>
  <c r="J28"/>
  <c r="K27"/>
  <c r="J27"/>
  <c r="K1648" i="7"/>
  <c r="J1648"/>
  <c r="K1647"/>
  <c r="J1647"/>
  <c r="K1646"/>
  <c r="J1646"/>
  <c r="J1645"/>
  <c r="K1645" s="1"/>
  <c r="J1644"/>
  <c r="K1644" s="1"/>
  <c r="K1643"/>
  <c r="J1643"/>
  <c r="K1642"/>
  <c r="J1642"/>
  <c r="J1641"/>
  <c r="K1641" s="1"/>
  <c r="K1640"/>
  <c r="J1640"/>
  <c r="K1639"/>
  <c r="J1639"/>
  <c r="K1638"/>
  <c r="J1638"/>
  <c r="J1637"/>
  <c r="K1637" s="1"/>
  <c r="J1636"/>
  <c r="K1636" s="1"/>
  <c r="K1635"/>
  <c r="J1635"/>
  <c r="K1634"/>
  <c r="J1634"/>
  <c r="J1633"/>
  <c r="K1633" s="1"/>
  <c r="K1632"/>
  <c r="J1632"/>
  <c r="K1631"/>
  <c r="J1631"/>
  <c r="K1630"/>
  <c r="J1630"/>
  <c r="J1629"/>
  <c r="K1629" s="1"/>
  <c r="J1628"/>
  <c r="K1628" s="1"/>
  <c r="K1627"/>
  <c r="J1627"/>
  <c r="K1626"/>
  <c r="J1626"/>
  <c r="J1625"/>
  <c r="K1625" s="1"/>
  <c r="K1624"/>
  <c r="J1624"/>
  <c r="K1623"/>
  <c r="J1623"/>
  <c r="K1622"/>
  <c r="J1622"/>
  <c r="J1621"/>
  <c r="K1621" s="1"/>
  <c r="J1620"/>
  <c r="K1620" s="1"/>
  <c r="K1619"/>
  <c r="J1619"/>
  <c r="K1618"/>
  <c r="J1618"/>
  <c r="K1617"/>
  <c r="J1617"/>
  <c r="J1616"/>
  <c r="K1616" s="1"/>
  <c r="K1615"/>
  <c r="J1615"/>
  <c r="K1614"/>
  <c r="J1614"/>
  <c r="K1613"/>
  <c r="J1613"/>
  <c r="J1612"/>
  <c r="K1612" s="1"/>
  <c r="K1611"/>
  <c r="J1611"/>
  <c r="K1610"/>
  <c r="J1610"/>
  <c r="K1609"/>
  <c r="J1609"/>
  <c r="J1608"/>
  <c r="K1608" s="1"/>
  <c r="C1607"/>
  <c r="J1600"/>
  <c r="K1600" s="1"/>
  <c r="J1599"/>
  <c r="K1599" s="1"/>
  <c r="J1598"/>
  <c r="K1598" s="1"/>
  <c r="J1597"/>
  <c r="K1597" s="1"/>
  <c r="J1596"/>
  <c r="K1596" s="1"/>
  <c r="J1595"/>
  <c r="K1595" s="1"/>
  <c r="K1594"/>
  <c r="J1594"/>
  <c r="J1593"/>
  <c r="K1593" s="1"/>
  <c r="J1592"/>
  <c r="K1592" s="1"/>
  <c r="J1591"/>
  <c r="K1591" s="1"/>
  <c r="J1590"/>
  <c r="K1590" s="1"/>
  <c r="J1589"/>
  <c r="K1589" s="1"/>
  <c r="J1588"/>
  <c r="K1588" s="1"/>
  <c r="J1587"/>
  <c r="K1587" s="1"/>
  <c r="K1586"/>
  <c r="J1586"/>
  <c r="J1585"/>
  <c r="K1585" s="1"/>
  <c r="J1584"/>
  <c r="K1584" s="1"/>
  <c r="J1583"/>
  <c r="K1583" s="1"/>
  <c r="J1582"/>
  <c r="K1582" s="1"/>
  <c r="J1581"/>
  <c r="K1581" s="1"/>
  <c r="J1580"/>
  <c r="K1580" s="1"/>
  <c r="J1579"/>
  <c r="K1579" s="1"/>
  <c r="K1578"/>
  <c r="J1578"/>
  <c r="J1577"/>
  <c r="K1577" s="1"/>
  <c r="J1576"/>
  <c r="K1576" s="1"/>
  <c r="J1575"/>
  <c r="K1575" s="1"/>
  <c r="J1574"/>
  <c r="K1574" s="1"/>
  <c r="J1573"/>
  <c r="K1573" s="1"/>
  <c r="J1572"/>
  <c r="K1572" s="1"/>
  <c r="J1571"/>
  <c r="K1571" s="1"/>
  <c r="K1570"/>
  <c r="J1570"/>
  <c r="J1569"/>
  <c r="K1569" s="1"/>
  <c r="J1568"/>
  <c r="K1568" s="1"/>
  <c r="J1567"/>
  <c r="K1567" s="1"/>
  <c r="J1566"/>
  <c r="K1566" s="1"/>
  <c r="J1565"/>
  <c r="K1565" s="1"/>
  <c r="J1564"/>
  <c r="K1564" s="1"/>
  <c r="J1563"/>
  <c r="K1563" s="1"/>
  <c r="K1562"/>
  <c r="J1562"/>
  <c r="J1561"/>
  <c r="K1561" s="1"/>
  <c r="J1560"/>
  <c r="K1560" s="1"/>
  <c r="C1559"/>
  <c r="K1552"/>
  <c r="J1552"/>
  <c r="K1551"/>
  <c r="J1551"/>
  <c r="J1550"/>
  <c r="K1550" s="1"/>
  <c r="K1549"/>
  <c r="J1549"/>
  <c r="K1548"/>
  <c r="J1548"/>
  <c r="K1547"/>
  <c r="J1547"/>
  <c r="J1546"/>
  <c r="K1546" s="1"/>
  <c r="J1545"/>
  <c r="K1545" s="1"/>
  <c r="K1544"/>
  <c r="J1544"/>
  <c r="K1543"/>
  <c r="J1543"/>
  <c r="J1542"/>
  <c r="K1542" s="1"/>
  <c r="K1541"/>
  <c r="J1541"/>
  <c r="K1540"/>
  <c r="J1540"/>
  <c r="K1539"/>
  <c r="J1539"/>
  <c r="J1538"/>
  <c r="K1538" s="1"/>
  <c r="J1537"/>
  <c r="K1537" s="1"/>
  <c r="K1536"/>
  <c r="J1536"/>
  <c r="K1535"/>
  <c r="J1535"/>
  <c r="J1534"/>
  <c r="K1534" s="1"/>
  <c r="K1533"/>
  <c r="J1533"/>
  <c r="K1532"/>
  <c r="J1532"/>
  <c r="K1531"/>
  <c r="J1531"/>
  <c r="J1530"/>
  <c r="K1530" s="1"/>
  <c r="J1529"/>
  <c r="K1529" s="1"/>
  <c r="K1528"/>
  <c r="J1528"/>
  <c r="K1527"/>
  <c r="J1527"/>
  <c r="J1526"/>
  <c r="K1526" s="1"/>
  <c r="K1525"/>
  <c r="J1525"/>
  <c r="K1524"/>
  <c r="J1524"/>
  <c r="K1523"/>
  <c r="J1523"/>
  <c r="J1522"/>
  <c r="K1522" s="1"/>
  <c r="J1521"/>
  <c r="K1521" s="1"/>
  <c r="K1520"/>
  <c r="J1520"/>
  <c r="K1519"/>
  <c r="J1519"/>
  <c r="J1518"/>
  <c r="K1518" s="1"/>
  <c r="K1517"/>
  <c r="J1517"/>
  <c r="K1516"/>
  <c r="J1516"/>
  <c r="K1515"/>
  <c r="J1515"/>
  <c r="J1514"/>
  <c r="K1514" s="1"/>
  <c r="J1513"/>
  <c r="K1513" s="1"/>
  <c r="K1512"/>
  <c r="J1512"/>
  <c r="C1511"/>
  <c r="J1501"/>
  <c r="K1501" s="1"/>
  <c r="J1500"/>
  <c r="K1500" s="1"/>
  <c r="J1499"/>
  <c r="K1499" s="1"/>
  <c r="J1498"/>
  <c r="K1498" s="1"/>
  <c r="J1497"/>
  <c r="K1497" s="1"/>
  <c r="K1496"/>
  <c r="J1496"/>
  <c r="J1495"/>
  <c r="K1495" s="1"/>
  <c r="J1494"/>
  <c r="K1494" s="1"/>
  <c r="J1493"/>
  <c r="K1493" s="1"/>
  <c r="J1492"/>
  <c r="K1492" s="1"/>
  <c r="J1491"/>
  <c r="K1491" s="1"/>
  <c r="J1490"/>
  <c r="K1490" s="1"/>
  <c r="J1489"/>
  <c r="K1489" s="1"/>
  <c r="K1488"/>
  <c r="J1488"/>
  <c r="J1487"/>
  <c r="K1487" s="1"/>
  <c r="J1486"/>
  <c r="K1486" s="1"/>
  <c r="J1485"/>
  <c r="K1485" s="1"/>
  <c r="J1484"/>
  <c r="K1484" s="1"/>
  <c r="J1483"/>
  <c r="K1483" s="1"/>
  <c r="J1482"/>
  <c r="K1482" s="1"/>
  <c r="J1481"/>
  <c r="K1481" s="1"/>
  <c r="K1480"/>
  <c r="J1480"/>
  <c r="J1479"/>
  <c r="K1479" s="1"/>
  <c r="J1478"/>
  <c r="K1478" s="1"/>
  <c r="J1477"/>
  <c r="K1477" s="1"/>
  <c r="J1476"/>
  <c r="K1476" s="1"/>
  <c r="J1475"/>
  <c r="K1475" s="1"/>
  <c r="J1474"/>
  <c r="K1474" s="1"/>
  <c r="J1473"/>
  <c r="K1473" s="1"/>
  <c r="K1472"/>
  <c r="J1472"/>
  <c r="J1471"/>
  <c r="K1471" s="1"/>
  <c r="J1470"/>
  <c r="K1470" s="1"/>
  <c r="J1469"/>
  <c r="K1469" s="1"/>
  <c r="J1468"/>
  <c r="K1468" s="1"/>
  <c r="J1467"/>
  <c r="K1467" s="1"/>
  <c r="J1466"/>
  <c r="K1466" s="1"/>
  <c r="J1465"/>
  <c r="K1465" s="1"/>
  <c r="K1464"/>
  <c r="J1464"/>
  <c r="J1463"/>
  <c r="K1463" s="1"/>
  <c r="J1462"/>
  <c r="K1462" s="1"/>
  <c r="J1461"/>
  <c r="C1460"/>
  <c r="K1453"/>
  <c r="J1453"/>
  <c r="J1452"/>
  <c r="K1452" s="1"/>
  <c r="K1451"/>
  <c r="J1451"/>
  <c r="K1450"/>
  <c r="J1450"/>
  <c r="K1449"/>
  <c r="J1449"/>
  <c r="J1448"/>
  <c r="K1448" s="1"/>
  <c r="J1447"/>
  <c r="K1447" s="1"/>
  <c r="K1446"/>
  <c r="J1446"/>
  <c r="K1445"/>
  <c r="J1445"/>
  <c r="J1444"/>
  <c r="K1444" s="1"/>
  <c r="K1443"/>
  <c r="J1443"/>
  <c r="K1442"/>
  <c r="J1442"/>
  <c r="K1441"/>
  <c r="J1441"/>
  <c r="J1440"/>
  <c r="K1440" s="1"/>
  <c r="J1439"/>
  <c r="K1439" s="1"/>
  <c r="K1438"/>
  <c r="J1438"/>
  <c r="K1437"/>
  <c r="J1437"/>
  <c r="J1436"/>
  <c r="K1436" s="1"/>
  <c r="K1435"/>
  <c r="J1435"/>
  <c r="K1434"/>
  <c r="J1434"/>
  <c r="K1433"/>
  <c r="J1433"/>
  <c r="J1432"/>
  <c r="K1432" s="1"/>
  <c r="J1431"/>
  <c r="K1431" s="1"/>
  <c r="K1430"/>
  <c r="J1430"/>
  <c r="K1429"/>
  <c r="J1429"/>
  <c r="J1428"/>
  <c r="K1428" s="1"/>
  <c r="K1427"/>
  <c r="J1427"/>
  <c r="K1426"/>
  <c r="J1426"/>
  <c r="K1425"/>
  <c r="J1425"/>
  <c r="J1424"/>
  <c r="K1424" s="1"/>
  <c r="J1423"/>
  <c r="K1423" s="1"/>
  <c r="K1422"/>
  <c r="J1422"/>
  <c r="K1421"/>
  <c r="J1421"/>
  <c r="J1420"/>
  <c r="K1420" s="1"/>
  <c r="K1419"/>
  <c r="J1419"/>
  <c r="K1418"/>
  <c r="J1418"/>
  <c r="K1417"/>
  <c r="J1417"/>
  <c r="J1416"/>
  <c r="K1416" s="1"/>
  <c r="J1415"/>
  <c r="K1415" s="1"/>
  <c r="K1414"/>
  <c r="J1414"/>
  <c r="K1413"/>
  <c r="J1413"/>
  <c r="J1454" s="1"/>
  <c r="K1454" s="1"/>
  <c r="C1412"/>
  <c r="J1404"/>
  <c r="K1404" s="1"/>
  <c r="J1403"/>
  <c r="K1403" s="1"/>
  <c r="K1402"/>
  <c r="J1402"/>
  <c r="J1401"/>
  <c r="K1401" s="1"/>
  <c r="J1400"/>
  <c r="K1400" s="1"/>
  <c r="J1399"/>
  <c r="K1399" s="1"/>
  <c r="K1398"/>
  <c r="J1398"/>
  <c r="J1397"/>
  <c r="K1397" s="1"/>
  <c r="J1396"/>
  <c r="K1396" s="1"/>
  <c r="J1395"/>
  <c r="K1395" s="1"/>
  <c r="K1394"/>
  <c r="J1394"/>
  <c r="J1393"/>
  <c r="K1393" s="1"/>
  <c r="J1392"/>
  <c r="K1392" s="1"/>
  <c r="J1391"/>
  <c r="K1391" s="1"/>
  <c r="K1390"/>
  <c r="J1390"/>
  <c r="J1389"/>
  <c r="K1389" s="1"/>
  <c r="J1388"/>
  <c r="K1388" s="1"/>
  <c r="J1387"/>
  <c r="K1387" s="1"/>
  <c r="K1386"/>
  <c r="J1386"/>
  <c r="J1385"/>
  <c r="K1385" s="1"/>
  <c r="J1384"/>
  <c r="K1384" s="1"/>
  <c r="J1383"/>
  <c r="K1383" s="1"/>
  <c r="K1382"/>
  <c r="J1382"/>
  <c r="J1381"/>
  <c r="K1381" s="1"/>
  <c r="J1380"/>
  <c r="K1380" s="1"/>
  <c r="J1379"/>
  <c r="K1379" s="1"/>
  <c r="K1378"/>
  <c r="J1378"/>
  <c r="J1377"/>
  <c r="K1377" s="1"/>
  <c r="J1376"/>
  <c r="K1376" s="1"/>
  <c r="J1375"/>
  <c r="K1375" s="1"/>
  <c r="K1374"/>
  <c r="J1374"/>
  <c r="J1373"/>
  <c r="K1373" s="1"/>
  <c r="J1372"/>
  <c r="K1372" s="1"/>
  <c r="J1371"/>
  <c r="K1371" s="1"/>
  <c r="K1370"/>
  <c r="J1370"/>
  <c r="J1369"/>
  <c r="K1369" s="1"/>
  <c r="J1368"/>
  <c r="K1368" s="1"/>
  <c r="J1367"/>
  <c r="K1367" s="1"/>
  <c r="K1366"/>
  <c r="J1366"/>
  <c r="J1365"/>
  <c r="K1365" s="1"/>
  <c r="J1364"/>
  <c r="K1364" s="1"/>
  <c r="C1363"/>
  <c r="C1356"/>
  <c r="C1350"/>
  <c r="C1343"/>
  <c r="C1337"/>
  <c r="C1331"/>
  <c r="C1325"/>
  <c r="C1319"/>
  <c r="K1307"/>
  <c r="J1307"/>
  <c r="J1306"/>
  <c r="K1306" s="1"/>
  <c r="J1305"/>
  <c r="K1305" s="1"/>
  <c r="J1304"/>
  <c r="K1304" s="1"/>
  <c r="K1303"/>
  <c r="J1303"/>
  <c r="J1302"/>
  <c r="K1302" s="1"/>
  <c r="J1301"/>
  <c r="K1301" s="1"/>
  <c r="J1300"/>
  <c r="K1300" s="1"/>
  <c r="K1299"/>
  <c r="J1299"/>
  <c r="J1298"/>
  <c r="K1298" s="1"/>
  <c r="J1297"/>
  <c r="K1297" s="1"/>
  <c r="J1296"/>
  <c r="K1296" s="1"/>
  <c r="K1295"/>
  <c r="J1295"/>
  <c r="J1294"/>
  <c r="K1294" s="1"/>
  <c r="J1293"/>
  <c r="K1293" s="1"/>
  <c r="J1292"/>
  <c r="K1292" s="1"/>
  <c r="K1291"/>
  <c r="J1291"/>
  <c r="J1290"/>
  <c r="K1290" s="1"/>
  <c r="J1289"/>
  <c r="K1289" s="1"/>
  <c r="J1288"/>
  <c r="K1288" s="1"/>
  <c r="K1287"/>
  <c r="J1287"/>
  <c r="J1286"/>
  <c r="K1286" s="1"/>
  <c r="J1285"/>
  <c r="K1285" s="1"/>
  <c r="J1284"/>
  <c r="K1284" s="1"/>
  <c r="K1283"/>
  <c r="J1283"/>
  <c r="J1282"/>
  <c r="K1282" s="1"/>
  <c r="J1281"/>
  <c r="K1281" s="1"/>
  <c r="J1280"/>
  <c r="K1280" s="1"/>
  <c r="K1279"/>
  <c r="J1279"/>
  <c r="J1278"/>
  <c r="K1278" s="1"/>
  <c r="J1277"/>
  <c r="K1277" s="1"/>
  <c r="J1276"/>
  <c r="K1276" s="1"/>
  <c r="K1275"/>
  <c r="J1275"/>
  <c r="J1274"/>
  <c r="K1274" s="1"/>
  <c r="J1273"/>
  <c r="K1273" s="1"/>
  <c r="J1272"/>
  <c r="K1272" s="1"/>
  <c r="K1271"/>
  <c r="J1271"/>
  <c r="J1270"/>
  <c r="K1270" s="1"/>
  <c r="J1269"/>
  <c r="K1269" s="1"/>
  <c r="J1268"/>
  <c r="K1268" s="1"/>
  <c r="K1267"/>
  <c r="J1267"/>
  <c r="C1260"/>
  <c r="C1254"/>
  <c r="C1248"/>
  <c r="K1239"/>
  <c r="J1239"/>
  <c r="J1238"/>
  <c r="K1238" s="1"/>
  <c r="J1237"/>
  <c r="K1237" s="1"/>
  <c r="K1236"/>
  <c r="J1236"/>
  <c r="K1235"/>
  <c r="J1235"/>
  <c r="J1234"/>
  <c r="K1234" s="1"/>
  <c r="K1233"/>
  <c r="J1233"/>
  <c r="K1232"/>
  <c r="J1232"/>
  <c r="K1231"/>
  <c r="J1231"/>
  <c r="J1230"/>
  <c r="K1230" s="1"/>
  <c r="J1229"/>
  <c r="K1229" s="1"/>
  <c r="K1228"/>
  <c r="J1228"/>
  <c r="K1227"/>
  <c r="J1227"/>
  <c r="J1226"/>
  <c r="K1226" s="1"/>
  <c r="K1225"/>
  <c r="J1225"/>
  <c r="K1224"/>
  <c r="J1224"/>
  <c r="K1223"/>
  <c r="J1223"/>
  <c r="J1222"/>
  <c r="K1222" s="1"/>
  <c r="J1221"/>
  <c r="K1221" s="1"/>
  <c r="K1220"/>
  <c r="J1220"/>
  <c r="K1219"/>
  <c r="J1219"/>
  <c r="J1218"/>
  <c r="K1218" s="1"/>
  <c r="K1217"/>
  <c r="J1217"/>
  <c r="K1216"/>
  <c r="J1216"/>
  <c r="K1215"/>
  <c r="J1215"/>
  <c r="J1214"/>
  <c r="K1214" s="1"/>
  <c r="J1213"/>
  <c r="K1213" s="1"/>
  <c r="K1212"/>
  <c r="J1212"/>
  <c r="K1211"/>
  <c r="J1211"/>
  <c r="J1210"/>
  <c r="K1210" s="1"/>
  <c r="K1209"/>
  <c r="J1209"/>
  <c r="K1208"/>
  <c r="J1208"/>
  <c r="K1207"/>
  <c r="J1207"/>
  <c r="J1206"/>
  <c r="K1206" s="1"/>
  <c r="J1205"/>
  <c r="K1205" s="1"/>
  <c r="K1204"/>
  <c r="J1204"/>
  <c r="K1203"/>
  <c r="J1203"/>
  <c r="J1202"/>
  <c r="K1202" s="1"/>
  <c r="K1201"/>
  <c r="J1201"/>
  <c r="K1200"/>
  <c r="J1200"/>
  <c r="K1199"/>
  <c r="J1199"/>
  <c r="C1198"/>
  <c r="K1189"/>
  <c r="J1189"/>
  <c r="J1188"/>
  <c r="K1188" s="1"/>
  <c r="K1187"/>
  <c r="J1187"/>
  <c r="J1186"/>
  <c r="K1186" s="1"/>
  <c r="K1185"/>
  <c r="J1185"/>
  <c r="J1184"/>
  <c r="K1184" s="1"/>
  <c r="K1183"/>
  <c r="J1183"/>
  <c r="J1182"/>
  <c r="K1182" s="1"/>
  <c r="K1181"/>
  <c r="J1181"/>
  <c r="J1180"/>
  <c r="K1180" s="1"/>
  <c r="K1179"/>
  <c r="J1179"/>
  <c r="J1178"/>
  <c r="K1178" s="1"/>
  <c r="K1177"/>
  <c r="J1177"/>
  <c r="J1176"/>
  <c r="K1176" s="1"/>
  <c r="K1175"/>
  <c r="J1175"/>
  <c r="J1174"/>
  <c r="K1174" s="1"/>
  <c r="K1173"/>
  <c r="J1173"/>
  <c r="J1172"/>
  <c r="K1172" s="1"/>
  <c r="K1171"/>
  <c r="J1171"/>
  <c r="J1170"/>
  <c r="K1170" s="1"/>
  <c r="K1169"/>
  <c r="J1169"/>
  <c r="J1168"/>
  <c r="K1168" s="1"/>
  <c r="K1167"/>
  <c r="J1167"/>
  <c r="J1166"/>
  <c r="K1166" s="1"/>
  <c r="K1165"/>
  <c r="J1165"/>
  <c r="J1164"/>
  <c r="K1164" s="1"/>
  <c r="K1163"/>
  <c r="J1163"/>
  <c r="J1162"/>
  <c r="K1162" s="1"/>
  <c r="K1161"/>
  <c r="J1161"/>
  <c r="J1160"/>
  <c r="K1160" s="1"/>
  <c r="K1159"/>
  <c r="J1159"/>
  <c r="J1158"/>
  <c r="K1158" s="1"/>
  <c r="K1157"/>
  <c r="J1157"/>
  <c r="J1156"/>
  <c r="K1156" s="1"/>
  <c r="K1155"/>
  <c r="J1155"/>
  <c r="J1154"/>
  <c r="K1154" s="1"/>
  <c r="K1153"/>
  <c r="J1153"/>
  <c r="J1152"/>
  <c r="K1152" s="1"/>
  <c r="K1151"/>
  <c r="J1151"/>
  <c r="J1150"/>
  <c r="K1150" s="1"/>
  <c r="K1149"/>
  <c r="J1149"/>
  <c r="C1148"/>
  <c r="C1141"/>
  <c r="J1133"/>
  <c r="K1133" s="1"/>
  <c r="J1132"/>
  <c r="K1132" s="1"/>
  <c r="J1131"/>
  <c r="K1131" s="1"/>
  <c r="J1130"/>
  <c r="K1130" s="1"/>
  <c r="J1129"/>
  <c r="K1129" s="1"/>
  <c r="K1128"/>
  <c r="J1128"/>
  <c r="J1127"/>
  <c r="K1127" s="1"/>
  <c r="J1126"/>
  <c r="K1126" s="1"/>
  <c r="J1125"/>
  <c r="K1125" s="1"/>
  <c r="J1124"/>
  <c r="K1124" s="1"/>
  <c r="J1123"/>
  <c r="K1123" s="1"/>
  <c r="J1122"/>
  <c r="K1122" s="1"/>
  <c r="J1121"/>
  <c r="K1121" s="1"/>
  <c r="K1120"/>
  <c r="J1120"/>
  <c r="J1119"/>
  <c r="K1119" s="1"/>
  <c r="J1118"/>
  <c r="K1118" s="1"/>
  <c r="J1117"/>
  <c r="K1117" s="1"/>
  <c r="J1116"/>
  <c r="K1116" s="1"/>
  <c r="J1115"/>
  <c r="K1115" s="1"/>
  <c r="J1114"/>
  <c r="K1114" s="1"/>
  <c r="J1113"/>
  <c r="K1113" s="1"/>
  <c r="K1112"/>
  <c r="J1112"/>
  <c r="J1111"/>
  <c r="K1111" s="1"/>
  <c r="J1110"/>
  <c r="K1110" s="1"/>
  <c r="J1109"/>
  <c r="K1109" s="1"/>
  <c r="J1108"/>
  <c r="K1108" s="1"/>
  <c r="J1107"/>
  <c r="K1107" s="1"/>
  <c r="J1106"/>
  <c r="K1106" s="1"/>
  <c r="J1105"/>
  <c r="K1105" s="1"/>
  <c r="K1104"/>
  <c r="J1104"/>
  <c r="J1103"/>
  <c r="K1103" s="1"/>
  <c r="J1102"/>
  <c r="K1102" s="1"/>
  <c r="J1101"/>
  <c r="K1101" s="1"/>
  <c r="J1100"/>
  <c r="K1100" s="1"/>
  <c r="J1099"/>
  <c r="K1099" s="1"/>
  <c r="J1098"/>
  <c r="K1098" s="1"/>
  <c r="J1097"/>
  <c r="K1097" s="1"/>
  <c r="K1096"/>
  <c r="J1096"/>
  <c r="J1095"/>
  <c r="K1095" s="1"/>
  <c r="J1094"/>
  <c r="K1094" s="1"/>
  <c r="J1093"/>
  <c r="C1092"/>
  <c r="C1086"/>
  <c r="C1080"/>
  <c r="C1073"/>
  <c r="E1038"/>
  <c r="K1037"/>
  <c r="J1037"/>
  <c r="K1036"/>
  <c r="J1036"/>
  <c r="K1035"/>
  <c r="J1035"/>
  <c r="J1034"/>
  <c r="K1034" s="1"/>
  <c r="J1033"/>
  <c r="K1033" s="1"/>
  <c r="K1032"/>
  <c r="J1032"/>
  <c r="K1031"/>
  <c r="J1031"/>
  <c r="J1030"/>
  <c r="K1030" s="1"/>
  <c r="K1029"/>
  <c r="J1029"/>
  <c r="K1028"/>
  <c r="J1028"/>
  <c r="K1027"/>
  <c r="J1027"/>
  <c r="J1026"/>
  <c r="K1026" s="1"/>
  <c r="J1025"/>
  <c r="K1025" s="1"/>
  <c r="K1024"/>
  <c r="J1024"/>
  <c r="K1023"/>
  <c r="J1023"/>
  <c r="J1022"/>
  <c r="K1022" s="1"/>
  <c r="K1021"/>
  <c r="J1021"/>
  <c r="K1020"/>
  <c r="J1020"/>
  <c r="K1019"/>
  <c r="J1019"/>
  <c r="J1018"/>
  <c r="K1018" s="1"/>
  <c r="J1017"/>
  <c r="K1017" s="1"/>
  <c r="K1016"/>
  <c r="J1016"/>
  <c r="K1015"/>
  <c r="J1015"/>
  <c r="J1014"/>
  <c r="K1014" s="1"/>
  <c r="K1013"/>
  <c r="J1013"/>
  <c r="K1012"/>
  <c r="J1012"/>
  <c r="K1011"/>
  <c r="J1011"/>
  <c r="J1010"/>
  <c r="K1010" s="1"/>
  <c r="J1009"/>
  <c r="K1009" s="1"/>
  <c r="K1008"/>
  <c r="J1008"/>
  <c r="K1007"/>
  <c r="J1007"/>
  <c r="J1006"/>
  <c r="K1006" s="1"/>
  <c r="K1005"/>
  <c r="J1005"/>
  <c r="K1004"/>
  <c r="J1004"/>
  <c r="K1003"/>
  <c r="J1003"/>
  <c r="J1002"/>
  <c r="K1002" s="1"/>
  <c r="J1001"/>
  <c r="K1001" s="1"/>
  <c r="K1000"/>
  <c r="J1000"/>
  <c r="K999"/>
  <c r="J999"/>
  <c r="J998"/>
  <c r="K998" s="1"/>
  <c r="K997"/>
  <c r="J997"/>
  <c r="C996"/>
  <c r="E989"/>
  <c r="J988"/>
  <c r="K988" s="1"/>
  <c r="K987"/>
  <c r="J987"/>
  <c r="K986"/>
  <c r="J986"/>
  <c r="K985"/>
  <c r="J985"/>
  <c r="J984"/>
  <c r="K984" s="1"/>
  <c r="J983"/>
  <c r="K983" s="1"/>
  <c r="K982"/>
  <c r="J982"/>
  <c r="K981"/>
  <c r="J981"/>
  <c r="J980"/>
  <c r="K980" s="1"/>
  <c r="K979"/>
  <c r="J979"/>
  <c r="K978"/>
  <c r="J978"/>
  <c r="K977"/>
  <c r="J977"/>
  <c r="J976"/>
  <c r="K976" s="1"/>
  <c r="J975"/>
  <c r="K975" s="1"/>
  <c r="K974"/>
  <c r="J974"/>
  <c r="K973"/>
  <c r="J973"/>
  <c r="J972"/>
  <c r="K972" s="1"/>
  <c r="K971"/>
  <c r="J971"/>
  <c r="K970"/>
  <c r="J970"/>
  <c r="K969"/>
  <c r="J969"/>
  <c r="J968"/>
  <c r="K968" s="1"/>
  <c r="J967"/>
  <c r="K967" s="1"/>
  <c r="K966"/>
  <c r="J966"/>
  <c r="K965"/>
  <c r="J965"/>
  <c r="J964"/>
  <c r="K964" s="1"/>
  <c r="K963"/>
  <c r="J963"/>
  <c r="K962"/>
  <c r="J962"/>
  <c r="K961"/>
  <c r="J961"/>
  <c r="K960"/>
  <c r="J960"/>
  <c r="K959"/>
  <c r="J959"/>
  <c r="K958"/>
  <c r="J958"/>
  <c r="K957"/>
  <c r="J957"/>
  <c r="K956"/>
  <c r="J956"/>
  <c r="K955"/>
  <c r="J955"/>
  <c r="K954"/>
  <c r="J954"/>
  <c r="K953"/>
  <c r="J953"/>
  <c r="K952"/>
  <c r="J952"/>
  <c r="K951"/>
  <c r="J951"/>
  <c r="J989" s="1"/>
  <c r="K989" s="1"/>
  <c r="K950"/>
  <c r="J950"/>
  <c r="K949"/>
  <c r="J949"/>
  <c r="K948"/>
  <c r="J948"/>
  <c r="C947"/>
  <c r="J938"/>
  <c r="K938" s="1"/>
  <c r="J937"/>
  <c r="K937" s="1"/>
  <c r="J936"/>
  <c r="K936" s="1"/>
  <c r="K935"/>
  <c r="J935"/>
  <c r="J934"/>
  <c r="K934" s="1"/>
  <c r="J933"/>
  <c r="K933" s="1"/>
  <c r="J932"/>
  <c r="K932" s="1"/>
  <c r="J931"/>
  <c r="K931" s="1"/>
  <c r="J930"/>
  <c r="K930" s="1"/>
  <c r="J929"/>
  <c r="K929" s="1"/>
  <c r="J928"/>
  <c r="K928" s="1"/>
  <c r="K927"/>
  <c r="J927"/>
  <c r="J926"/>
  <c r="K926" s="1"/>
  <c r="J925"/>
  <c r="K925" s="1"/>
  <c r="J924"/>
  <c r="K924" s="1"/>
  <c r="J923"/>
  <c r="K923" s="1"/>
  <c r="J922"/>
  <c r="K922" s="1"/>
  <c r="J921"/>
  <c r="K921" s="1"/>
  <c r="J920"/>
  <c r="K920" s="1"/>
  <c r="K919"/>
  <c r="J919"/>
  <c r="J918"/>
  <c r="K918" s="1"/>
  <c r="J917"/>
  <c r="K917" s="1"/>
  <c r="J916"/>
  <c r="K916" s="1"/>
  <c r="J915"/>
  <c r="K915" s="1"/>
  <c r="J914"/>
  <c r="K914" s="1"/>
  <c r="J913"/>
  <c r="K913" s="1"/>
  <c r="J912"/>
  <c r="K912" s="1"/>
  <c r="K911"/>
  <c r="J911"/>
  <c r="J910"/>
  <c r="K910" s="1"/>
  <c r="J909"/>
  <c r="K909" s="1"/>
  <c r="J908"/>
  <c r="K908" s="1"/>
  <c r="J907"/>
  <c r="K907" s="1"/>
  <c r="J906"/>
  <c r="K906" s="1"/>
  <c r="J905"/>
  <c r="K905" s="1"/>
  <c r="J904"/>
  <c r="K904" s="1"/>
  <c r="K903"/>
  <c r="J903"/>
  <c r="J902"/>
  <c r="K902" s="1"/>
  <c r="J901"/>
  <c r="K901" s="1"/>
  <c r="J900"/>
  <c r="K900" s="1"/>
  <c r="J899"/>
  <c r="K899" s="1"/>
  <c r="J898"/>
  <c r="K898" s="1"/>
  <c r="C884"/>
  <c r="J873"/>
  <c r="K873" s="1"/>
  <c r="K872"/>
  <c r="J872"/>
  <c r="K871"/>
  <c r="J871"/>
  <c r="K870"/>
  <c r="J870"/>
  <c r="J869"/>
  <c r="K869" s="1"/>
  <c r="K868"/>
  <c r="J868"/>
  <c r="K867"/>
  <c r="J867"/>
  <c r="K866"/>
  <c r="J866"/>
  <c r="J865"/>
  <c r="K865" s="1"/>
  <c r="K864"/>
  <c r="J864"/>
  <c r="K863"/>
  <c r="J863"/>
  <c r="K862"/>
  <c r="J862"/>
  <c r="J861"/>
  <c r="K861" s="1"/>
  <c r="K860"/>
  <c r="J860"/>
  <c r="K859"/>
  <c r="J859"/>
  <c r="K858"/>
  <c r="J858"/>
  <c r="J857"/>
  <c r="K857" s="1"/>
  <c r="K856"/>
  <c r="J856"/>
  <c r="K855"/>
  <c r="J855"/>
  <c r="K854"/>
  <c r="J854"/>
  <c r="J853"/>
  <c r="K853" s="1"/>
  <c r="K852"/>
  <c r="J852"/>
  <c r="K851"/>
  <c r="J851"/>
  <c r="K850"/>
  <c r="J850"/>
  <c r="J849"/>
  <c r="K849" s="1"/>
  <c r="K848"/>
  <c r="J848"/>
  <c r="K847"/>
  <c r="J847"/>
  <c r="K846"/>
  <c r="J846"/>
  <c r="J845"/>
  <c r="K845" s="1"/>
  <c r="K844"/>
  <c r="J844"/>
  <c r="K843"/>
  <c r="J843"/>
  <c r="K842"/>
  <c r="J842"/>
  <c r="J841"/>
  <c r="K841" s="1"/>
  <c r="K840"/>
  <c r="J840"/>
  <c r="K839"/>
  <c r="J839"/>
  <c r="K838"/>
  <c r="J838"/>
  <c r="J837"/>
  <c r="K837" s="1"/>
  <c r="K836"/>
  <c r="J836"/>
  <c r="K835"/>
  <c r="J835"/>
  <c r="K834"/>
  <c r="J834"/>
  <c r="J833"/>
  <c r="J874" s="1"/>
  <c r="K874" s="1"/>
  <c r="K824"/>
  <c r="J824"/>
  <c r="K823"/>
  <c r="J823"/>
  <c r="K822"/>
  <c r="J822"/>
  <c r="K821"/>
  <c r="J821"/>
  <c r="K820"/>
  <c r="J820"/>
  <c r="K819"/>
  <c r="J819"/>
  <c r="K818"/>
  <c r="J818"/>
  <c r="K817"/>
  <c r="J817"/>
  <c r="K816"/>
  <c r="J816"/>
  <c r="K815"/>
  <c r="J815"/>
  <c r="K814"/>
  <c r="J814"/>
  <c r="K813"/>
  <c r="J813"/>
  <c r="K812"/>
  <c r="J812"/>
  <c r="K811"/>
  <c r="J811"/>
  <c r="K810"/>
  <c r="J810"/>
  <c r="K809"/>
  <c r="J809"/>
  <c r="K808"/>
  <c r="J808"/>
  <c r="K807"/>
  <c r="J807"/>
  <c r="K806"/>
  <c r="J806"/>
  <c r="K805"/>
  <c r="J805"/>
  <c r="K804"/>
  <c r="J804"/>
  <c r="K803"/>
  <c r="J803"/>
  <c r="K802"/>
  <c r="J802"/>
  <c r="K801"/>
  <c r="J801"/>
  <c r="K800"/>
  <c r="J800"/>
  <c r="K799"/>
  <c r="J799"/>
  <c r="K798"/>
  <c r="J798"/>
  <c r="K797"/>
  <c r="J797"/>
  <c r="K796"/>
  <c r="J796"/>
  <c r="K795"/>
  <c r="J795"/>
  <c r="K794"/>
  <c r="J794"/>
  <c r="K793"/>
  <c r="J793"/>
  <c r="K792"/>
  <c r="J792"/>
  <c r="K791"/>
  <c r="J791"/>
  <c r="K790"/>
  <c r="J790"/>
  <c r="K789"/>
  <c r="J789"/>
  <c r="K788"/>
  <c r="J788"/>
  <c r="K787"/>
  <c r="J787"/>
  <c r="K786"/>
  <c r="J786"/>
  <c r="K785"/>
  <c r="J785"/>
  <c r="K784"/>
  <c r="J784"/>
  <c r="K775"/>
  <c r="J775"/>
  <c r="K774"/>
  <c r="J774"/>
  <c r="K773"/>
  <c r="J773"/>
  <c r="J772"/>
  <c r="K772" s="1"/>
  <c r="J771"/>
  <c r="K771" s="1"/>
  <c r="K770"/>
  <c r="J770"/>
  <c r="K769"/>
  <c r="J769"/>
  <c r="J768"/>
  <c r="K768" s="1"/>
  <c r="K767"/>
  <c r="J767"/>
  <c r="K766"/>
  <c r="J766"/>
  <c r="K765"/>
  <c r="J765"/>
  <c r="K764"/>
  <c r="J764"/>
  <c r="K763"/>
  <c r="J763"/>
  <c r="K762"/>
  <c r="J762"/>
  <c r="K761"/>
  <c r="J761"/>
  <c r="K760"/>
  <c r="J760"/>
  <c r="K759"/>
  <c r="J759"/>
  <c r="K758"/>
  <c r="J758"/>
  <c r="K757"/>
  <c r="J757"/>
  <c r="K756"/>
  <c r="J756"/>
  <c r="K755"/>
  <c r="J755"/>
  <c r="K754"/>
  <c r="J754"/>
  <c r="K753"/>
  <c r="J753"/>
  <c r="K752"/>
  <c r="J752"/>
  <c r="K751"/>
  <c r="J751"/>
  <c r="K750"/>
  <c r="J750"/>
  <c r="K749"/>
  <c r="J749"/>
  <c r="K748"/>
  <c r="J748"/>
  <c r="K747"/>
  <c r="J747"/>
  <c r="K746"/>
  <c r="J746"/>
  <c r="K745"/>
  <c r="J745"/>
  <c r="K744"/>
  <c r="J744"/>
  <c r="K743"/>
  <c r="J743"/>
  <c r="K742"/>
  <c r="J742"/>
  <c r="K741"/>
  <c r="J741"/>
  <c r="K740"/>
  <c r="J740"/>
  <c r="K739"/>
  <c r="J739"/>
  <c r="K738"/>
  <c r="J738"/>
  <c r="K737"/>
  <c r="J737"/>
  <c r="K736"/>
  <c r="J736"/>
  <c r="K735"/>
  <c r="J735"/>
  <c r="K724"/>
  <c r="J724"/>
  <c r="K723"/>
  <c r="J723"/>
  <c r="J722"/>
  <c r="K722" s="1"/>
  <c r="K721"/>
  <c r="J721"/>
  <c r="K720"/>
  <c r="J720"/>
  <c r="K719"/>
  <c r="J719"/>
  <c r="J718"/>
  <c r="K718" s="1"/>
  <c r="K717"/>
  <c r="J717"/>
  <c r="K716"/>
  <c r="J716"/>
  <c r="K715"/>
  <c r="J715"/>
  <c r="J714"/>
  <c r="K714" s="1"/>
  <c r="K713"/>
  <c r="J713"/>
  <c r="K712"/>
  <c r="J712"/>
  <c r="K711"/>
  <c r="J711"/>
  <c r="J710"/>
  <c r="K710" s="1"/>
  <c r="K709"/>
  <c r="J709"/>
  <c r="K708"/>
  <c r="J708"/>
  <c r="J707"/>
  <c r="K707" s="1"/>
  <c r="K706"/>
  <c r="J706"/>
  <c r="K705"/>
  <c r="J705"/>
  <c r="K704"/>
  <c r="J704"/>
  <c r="J703"/>
  <c r="K703" s="1"/>
  <c r="J702"/>
  <c r="K702" s="1"/>
  <c r="K701"/>
  <c r="J701"/>
  <c r="K700"/>
  <c r="J700"/>
  <c r="J699"/>
  <c r="K699" s="1"/>
  <c r="K698"/>
  <c r="J698"/>
  <c r="K697"/>
  <c r="J697"/>
  <c r="K696"/>
  <c r="J696"/>
  <c r="J695"/>
  <c r="K695" s="1"/>
  <c r="J694"/>
  <c r="K694" s="1"/>
  <c r="K693"/>
  <c r="J693"/>
  <c r="K692"/>
  <c r="J692"/>
  <c r="J691"/>
  <c r="K691" s="1"/>
  <c r="K690"/>
  <c r="J690"/>
  <c r="K689"/>
  <c r="J689"/>
  <c r="K688"/>
  <c r="J688"/>
  <c r="J687"/>
  <c r="K687" s="1"/>
  <c r="J686"/>
  <c r="K686" s="1"/>
  <c r="K685"/>
  <c r="J685"/>
  <c r="K684"/>
  <c r="J684"/>
  <c r="C683"/>
  <c r="C682"/>
  <c r="J665"/>
  <c r="K665" s="1"/>
  <c r="K664"/>
  <c r="J664"/>
  <c r="K663"/>
  <c r="J663"/>
  <c r="J662"/>
  <c r="K662" s="1"/>
  <c r="K661"/>
  <c r="J661"/>
  <c r="K660"/>
  <c r="J660"/>
  <c r="K659"/>
  <c r="J659"/>
  <c r="J658"/>
  <c r="K658" s="1"/>
  <c r="J657"/>
  <c r="K657" s="1"/>
  <c r="K656"/>
  <c r="J656"/>
  <c r="K655"/>
  <c r="J655"/>
  <c r="J654"/>
  <c r="K654" s="1"/>
  <c r="K653"/>
  <c r="J653"/>
  <c r="K652"/>
  <c r="J652"/>
  <c r="K651"/>
  <c r="J651"/>
  <c r="J650"/>
  <c r="K650" s="1"/>
  <c r="J649"/>
  <c r="K649" s="1"/>
  <c r="K648"/>
  <c r="J648"/>
  <c r="K647"/>
  <c r="J647"/>
  <c r="J646"/>
  <c r="K646" s="1"/>
  <c r="K645"/>
  <c r="J645"/>
  <c r="K644"/>
  <c r="J644"/>
  <c r="K643"/>
  <c r="J643"/>
  <c r="J642"/>
  <c r="K642" s="1"/>
  <c r="J641"/>
  <c r="K641" s="1"/>
  <c r="K640"/>
  <c r="J640"/>
  <c r="K639"/>
  <c r="J639"/>
  <c r="J638"/>
  <c r="K638" s="1"/>
  <c r="K637"/>
  <c r="J637"/>
  <c r="K636"/>
  <c r="J636"/>
  <c r="K635"/>
  <c r="J635"/>
  <c r="K634"/>
  <c r="J634"/>
  <c r="K633"/>
  <c r="J633"/>
  <c r="K632"/>
  <c r="J632"/>
  <c r="K631"/>
  <c r="J631"/>
  <c r="K630"/>
  <c r="J630"/>
  <c r="K629"/>
  <c r="J629"/>
  <c r="K628"/>
  <c r="J628"/>
  <c r="K627"/>
  <c r="J627"/>
  <c r="K626"/>
  <c r="J626"/>
  <c r="K625"/>
  <c r="J625"/>
  <c r="K624"/>
  <c r="J624"/>
  <c r="C623"/>
  <c r="J613"/>
  <c r="K613" s="1"/>
  <c r="K612"/>
  <c r="J612"/>
  <c r="J611"/>
  <c r="K611" s="1"/>
  <c r="J610"/>
  <c r="K610" s="1"/>
  <c r="J609"/>
  <c r="K609" s="1"/>
  <c r="J608"/>
  <c r="K608" s="1"/>
  <c r="J607"/>
  <c r="K607" s="1"/>
  <c r="J606"/>
  <c r="K606" s="1"/>
  <c r="J605"/>
  <c r="K605" s="1"/>
  <c r="K604"/>
  <c r="J604"/>
  <c r="J603"/>
  <c r="K603" s="1"/>
  <c r="J602"/>
  <c r="K602" s="1"/>
  <c r="J601"/>
  <c r="K601" s="1"/>
  <c r="J600"/>
  <c r="K600" s="1"/>
  <c r="J599"/>
  <c r="K599" s="1"/>
  <c r="J598"/>
  <c r="K598" s="1"/>
  <c r="J597"/>
  <c r="K597" s="1"/>
  <c r="K596"/>
  <c r="J596"/>
  <c r="J595"/>
  <c r="K595" s="1"/>
  <c r="J594"/>
  <c r="K594" s="1"/>
  <c r="J593"/>
  <c r="K593" s="1"/>
  <c r="J592"/>
  <c r="K592" s="1"/>
  <c r="J591"/>
  <c r="K591" s="1"/>
  <c r="J590"/>
  <c r="K590" s="1"/>
  <c r="J589"/>
  <c r="K589" s="1"/>
  <c r="K588"/>
  <c r="J588"/>
  <c r="J587"/>
  <c r="K587" s="1"/>
  <c r="J586"/>
  <c r="K586" s="1"/>
  <c r="J585"/>
  <c r="K585" s="1"/>
  <c r="J584"/>
  <c r="K584" s="1"/>
  <c r="J583"/>
  <c r="K583" s="1"/>
  <c r="J582"/>
  <c r="K582" s="1"/>
  <c r="J581"/>
  <c r="K581" s="1"/>
  <c r="K580"/>
  <c r="J580"/>
  <c r="J579"/>
  <c r="K579" s="1"/>
  <c r="J578"/>
  <c r="K578" s="1"/>
  <c r="J577"/>
  <c r="K577" s="1"/>
  <c r="J576"/>
  <c r="K576" s="1"/>
  <c r="J575"/>
  <c r="K575" s="1"/>
  <c r="J574"/>
  <c r="K574" s="1"/>
  <c r="J573"/>
  <c r="C572"/>
  <c r="K565"/>
  <c r="J565"/>
  <c r="J564"/>
  <c r="K564" s="1"/>
  <c r="J563"/>
  <c r="K563" s="1"/>
  <c r="K562"/>
  <c r="J562"/>
  <c r="K561"/>
  <c r="J561"/>
  <c r="J560"/>
  <c r="K560" s="1"/>
  <c r="K559"/>
  <c r="J559"/>
  <c r="K558"/>
  <c r="J558"/>
  <c r="K557"/>
  <c r="J557"/>
  <c r="J556"/>
  <c r="K556" s="1"/>
  <c r="J555"/>
  <c r="K555" s="1"/>
  <c r="K554"/>
  <c r="J554"/>
  <c r="K553"/>
  <c r="J553"/>
  <c r="J552"/>
  <c r="K552" s="1"/>
  <c r="K551"/>
  <c r="J551"/>
  <c r="K550"/>
  <c r="J550"/>
  <c r="K549"/>
  <c r="J549"/>
  <c r="J548"/>
  <c r="K548" s="1"/>
  <c r="J547"/>
  <c r="K547" s="1"/>
  <c r="K546"/>
  <c r="J546"/>
  <c r="K545"/>
  <c r="J545"/>
  <c r="J544"/>
  <c r="K544" s="1"/>
  <c r="K543"/>
  <c r="J543"/>
  <c r="K542"/>
  <c r="J542"/>
  <c r="K541"/>
  <c r="J541"/>
  <c r="J540"/>
  <c r="K540" s="1"/>
  <c r="J539"/>
  <c r="K539" s="1"/>
  <c r="K538"/>
  <c r="J538"/>
  <c r="K537"/>
  <c r="J537"/>
  <c r="J536"/>
  <c r="K536" s="1"/>
  <c r="K535"/>
  <c r="J535"/>
  <c r="K534"/>
  <c r="J534"/>
  <c r="K533"/>
  <c r="J533"/>
  <c r="J532"/>
  <c r="K532" s="1"/>
  <c r="J531"/>
  <c r="K531" s="1"/>
  <c r="K530"/>
  <c r="J530"/>
  <c r="K529"/>
  <c r="J529"/>
  <c r="J528"/>
  <c r="K528" s="1"/>
  <c r="K527"/>
  <c r="J527"/>
  <c r="K526"/>
  <c r="J526"/>
  <c r="K525"/>
  <c r="J525"/>
  <c r="C524"/>
  <c r="E515"/>
  <c r="K514"/>
  <c r="J514"/>
  <c r="K513"/>
  <c r="J513"/>
  <c r="J512"/>
  <c r="K512" s="1"/>
  <c r="K511"/>
  <c r="J511"/>
  <c r="K510"/>
  <c r="J510"/>
  <c r="K509"/>
  <c r="J509"/>
  <c r="J508"/>
  <c r="K508" s="1"/>
  <c r="K507"/>
  <c r="J507"/>
  <c r="K506"/>
  <c r="J506"/>
  <c r="K505"/>
  <c r="J505"/>
  <c r="J504"/>
  <c r="K504" s="1"/>
  <c r="J503"/>
  <c r="K503" s="1"/>
  <c r="K502"/>
  <c r="J502"/>
  <c r="K501"/>
  <c r="J501"/>
  <c r="J500"/>
  <c r="K500" s="1"/>
  <c r="K499"/>
  <c r="J499"/>
  <c r="K498"/>
  <c r="J498"/>
  <c r="K497"/>
  <c r="J497"/>
  <c r="J496"/>
  <c r="K496" s="1"/>
  <c r="K495"/>
  <c r="J495"/>
  <c r="K494"/>
  <c r="J494"/>
  <c r="K493"/>
  <c r="J493"/>
  <c r="J492"/>
  <c r="K492" s="1"/>
  <c r="K491"/>
  <c r="J491"/>
  <c r="K490"/>
  <c r="J490"/>
  <c r="K489"/>
  <c r="J489"/>
  <c r="J488"/>
  <c r="K488" s="1"/>
  <c r="K487"/>
  <c r="J487"/>
  <c r="K486"/>
  <c r="J486"/>
  <c r="K485"/>
  <c r="J485"/>
  <c r="J484"/>
  <c r="K484" s="1"/>
  <c r="K483"/>
  <c r="J483"/>
  <c r="K482"/>
  <c r="J482"/>
  <c r="K481"/>
  <c r="J481"/>
  <c r="J480"/>
  <c r="K480" s="1"/>
  <c r="J479"/>
  <c r="K479" s="1"/>
  <c r="K478"/>
  <c r="J478"/>
  <c r="K477"/>
  <c r="J477"/>
  <c r="J476"/>
  <c r="K476" s="1"/>
  <c r="K475"/>
  <c r="J475"/>
  <c r="J515" s="1"/>
  <c r="K515" s="1"/>
  <c r="K474"/>
  <c r="J474"/>
  <c r="C473"/>
  <c r="E466"/>
  <c r="K465"/>
  <c r="J465"/>
  <c r="K464"/>
  <c r="J464"/>
  <c r="K463"/>
  <c r="J463"/>
  <c r="J462"/>
  <c r="K462" s="1"/>
  <c r="K461"/>
  <c r="J461"/>
  <c r="K460"/>
  <c r="J460"/>
  <c r="K459"/>
  <c r="J459"/>
  <c r="J458"/>
  <c r="K458" s="1"/>
  <c r="K457"/>
  <c r="J457"/>
  <c r="K456"/>
  <c r="J456"/>
  <c r="K455"/>
  <c r="J455"/>
  <c r="J454"/>
  <c r="K454" s="1"/>
  <c r="K453"/>
  <c r="J453"/>
  <c r="K452"/>
  <c r="J452"/>
  <c r="K451"/>
  <c r="J451"/>
  <c r="J450"/>
  <c r="K450" s="1"/>
  <c r="K449"/>
  <c r="J449"/>
  <c r="K448"/>
  <c r="J448"/>
  <c r="K447"/>
  <c r="J447"/>
  <c r="J446"/>
  <c r="K446" s="1"/>
  <c r="J445"/>
  <c r="K445" s="1"/>
  <c r="K444"/>
  <c r="J444"/>
  <c r="K443"/>
  <c r="J443"/>
  <c r="J442"/>
  <c r="K442" s="1"/>
  <c r="K441"/>
  <c r="J441"/>
  <c r="K440"/>
  <c r="J440"/>
  <c r="K439"/>
  <c r="J439"/>
  <c r="J438"/>
  <c r="K438" s="1"/>
  <c r="J437"/>
  <c r="K437" s="1"/>
  <c r="K436"/>
  <c r="J436"/>
  <c r="K435"/>
  <c r="J435"/>
  <c r="J434"/>
  <c r="K434" s="1"/>
  <c r="J433"/>
  <c r="K433" s="1"/>
  <c r="K432"/>
  <c r="J432"/>
  <c r="K431"/>
  <c r="J431"/>
  <c r="J430"/>
  <c r="K430" s="1"/>
  <c r="K429"/>
  <c r="J429"/>
  <c r="K428"/>
  <c r="J428"/>
  <c r="K427"/>
  <c r="J427"/>
  <c r="J426"/>
  <c r="K426" s="1"/>
  <c r="K425"/>
  <c r="J425"/>
  <c r="C424"/>
  <c r="E417"/>
  <c r="J416"/>
  <c r="K416" s="1"/>
  <c r="K415"/>
  <c r="J415"/>
  <c r="K414"/>
  <c r="J414"/>
  <c r="K413"/>
  <c r="J413"/>
  <c r="J412"/>
  <c r="K412" s="1"/>
  <c r="J411"/>
  <c r="K411" s="1"/>
  <c r="K410"/>
  <c r="J410"/>
  <c r="K409"/>
  <c r="J409"/>
  <c r="J408"/>
  <c r="K408" s="1"/>
  <c r="K407"/>
  <c r="J407"/>
  <c r="K406"/>
  <c r="J406"/>
  <c r="K405"/>
  <c r="J405"/>
  <c r="J404"/>
  <c r="K404" s="1"/>
  <c r="J403"/>
  <c r="K403" s="1"/>
  <c r="K402"/>
  <c r="J402"/>
  <c r="K401"/>
  <c r="J401"/>
  <c r="J400"/>
  <c r="K400" s="1"/>
  <c r="J399"/>
  <c r="K399" s="1"/>
  <c r="K398"/>
  <c r="J398"/>
  <c r="K397"/>
  <c r="J397"/>
  <c r="J396"/>
  <c r="K396" s="1"/>
  <c r="K395"/>
  <c r="J395"/>
  <c r="K394"/>
  <c r="J394"/>
  <c r="K393"/>
  <c r="J393"/>
  <c r="J392"/>
  <c r="K392" s="1"/>
  <c r="K391"/>
  <c r="J391"/>
  <c r="K390"/>
  <c r="J390"/>
  <c r="K389"/>
  <c r="J389"/>
  <c r="J388"/>
  <c r="K388" s="1"/>
  <c r="K387"/>
  <c r="J387"/>
  <c r="K386"/>
  <c r="J386"/>
  <c r="K385"/>
  <c r="J385"/>
  <c r="J384"/>
  <c r="K384" s="1"/>
  <c r="K383"/>
  <c r="J383"/>
  <c r="K382"/>
  <c r="J382"/>
  <c r="K381"/>
  <c r="J381"/>
  <c r="K380"/>
  <c r="J380"/>
  <c r="K379"/>
  <c r="J379"/>
  <c r="J417" s="1"/>
  <c r="K417" s="1"/>
  <c r="K378"/>
  <c r="J378"/>
  <c r="K377"/>
  <c r="J377"/>
  <c r="K376"/>
  <c r="J376"/>
  <c r="C375"/>
  <c r="C374"/>
  <c r="E369"/>
  <c r="K368"/>
  <c r="J368"/>
  <c r="J367"/>
  <c r="K367" s="1"/>
  <c r="J366"/>
  <c r="K366" s="1"/>
  <c r="J365"/>
  <c r="K365" s="1"/>
  <c r="K364"/>
  <c r="J364"/>
  <c r="J363"/>
  <c r="K363" s="1"/>
  <c r="J362"/>
  <c r="K362" s="1"/>
  <c r="J361"/>
  <c r="K361" s="1"/>
  <c r="J360"/>
  <c r="K360" s="1"/>
  <c r="J359"/>
  <c r="K359" s="1"/>
  <c r="K358"/>
  <c r="J358"/>
  <c r="J357"/>
  <c r="K357" s="1"/>
  <c r="J356"/>
  <c r="K356" s="1"/>
  <c r="J355"/>
  <c r="K355" s="1"/>
  <c r="J354"/>
  <c r="K354" s="1"/>
  <c r="J353"/>
  <c r="K353" s="1"/>
  <c r="J352"/>
  <c r="K352" s="1"/>
  <c r="J351"/>
  <c r="K351" s="1"/>
  <c r="J350"/>
  <c r="K350" s="1"/>
  <c r="J349"/>
  <c r="K349" s="1"/>
  <c r="J348"/>
  <c r="K348" s="1"/>
  <c r="J347"/>
  <c r="K347" s="1"/>
  <c r="K346"/>
  <c r="J346"/>
  <c r="J345"/>
  <c r="K345" s="1"/>
  <c r="J344"/>
  <c r="K344" s="1"/>
  <c r="J343"/>
  <c r="K343" s="1"/>
  <c r="K342"/>
  <c r="J342"/>
  <c r="J341"/>
  <c r="K341" s="1"/>
  <c r="J340"/>
  <c r="K340" s="1"/>
  <c r="J339"/>
  <c r="K339" s="1"/>
  <c r="K338"/>
  <c r="J338"/>
  <c r="J337"/>
  <c r="K337" s="1"/>
  <c r="J336"/>
  <c r="K336" s="1"/>
  <c r="J335"/>
  <c r="K335" s="1"/>
  <c r="K334"/>
  <c r="J334"/>
  <c r="J333"/>
  <c r="K333" s="1"/>
  <c r="J332"/>
  <c r="K332" s="1"/>
  <c r="J331"/>
  <c r="K331" s="1"/>
  <c r="J330"/>
  <c r="K330" s="1"/>
  <c r="J329"/>
  <c r="K329" s="1"/>
  <c r="J328"/>
  <c r="K328" s="1"/>
  <c r="C327"/>
  <c r="E321"/>
  <c r="J320"/>
  <c r="K320" s="1"/>
  <c r="J319"/>
  <c r="K319" s="1"/>
  <c r="J318"/>
  <c r="K318" s="1"/>
  <c r="K317"/>
  <c r="J317"/>
  <c r="J316"/>
  <c r="K316" s="1"/>
  <c r="J315"/>
  <c r="K315" s="1"/>
  <c r="J314"/>
  <c r="K314" s="1"/>
  <c r="J313"/>
  <c r="K313" s="1"/>
  <c r="J312"/>
  <c r="K312" s="1"/>
  <c r="J311"/>
  <c r="K311" s="1"/>
  <c r="J310"/>
  <c r="K310" s="1"/>
  <c r="K309"/>
  <c r="J309"/>
  <c r="J308"/>
  <c r="K308" s="1"/>
  <c r="J307"/>
  <c r="K307" s="1"/>
  <c r="J306"/>
  <c r="K306" s="1"/>
  <c r="J305"/>
  <c r="K305" s="1"/>
  <c r="J304"/>
  <c r="K304" s="1"/>
  <c r="J303"/>
  <c r="K303" s="1"/>
  <c r="J302"/>
  <c r="K302" s="1"/>
  <c r="J301"/>
  <c r="K301" s="1"/>
  <c r="J300"/>
  <c r="K300" s="1"/>
  <c r="J299"/>
  <c r="K299" s="1"/>
  <c r="J298"/>
  <c r="K298" s="1"/>
  <c r="K297"/>
  <c r="J297"/>
  <c r="J296"/>
  <c r="K296" s="1"/>
  <c r="J295"/>
  <c r="K295" s="1"/>
  <c r="J294"/>
  <c r="K294" s="1"/>
  <c r="K293"/>
  <c r="J293"/>
  <c r="J292"/>
  <c r="K292" s="1"/>
  <c r="J291"/>
  <c r="K291" s="1"/>
  <c r="J290"/>
  <c r="K290" s="1"/>
  <c r="K289"/>
  <c r="J289"/>
  <c r="J288"/>
  <c r="K288" s="1"/>
  <c r="J287"/>
  <c r="K287" s="1"/>
  <c r="J286"/>
  <c r="K286" s="1"/>
  <c r="K285"/>
  <c r="J285"/>
  <c r="J284"/>
  <c r="K284" s="1"/>
  <c r="J283"/>
  <c r="K283" s="1"/>
  <c r="J282"/>
  <c r="K282" s="1"/>
  <c r="J281"/>
  <c r="J321" s="1"/>
  <c r="K321" s="1"/>
  <c r="J280"/>
  <c r="K280" s="1"/>
  <c r="C279"/>
  <c r="C268"/>
  <c r="K260"/>
  <c r="J260"/>
  <c r="J259"/>
  <c r="K259" s="1"/>
  <c r="K258"/>
  <c r="J258"/>
  <c r="J257"/>
  <c r="K257" s="1"/>
  <c r="K256"/>
  <c r="J256"/>
  <c r="J255"/>
  <c r="K255" s="1"/>
  <c r="J254"/>
  <c r="K254" s="1"/>
  <c r="J253"/>
  <c r="K253" s="1"/>
  <c r="K252"/>
  <c r="J252"/>
  <c r="J251"/>
  <c r="K251" s="1"/>
  <c r="J250"/>
  <c r="K250" s="1"/>
  <c r="J249"/>
  <c r="K249" s="1"/>
  <c r="K248"/>
  <c r="J248"/>
  <c r="J247"/>
  <c r="K247" s="1"/>
  <c r="J246"/>
  <c r="K246" s="1"/>
  <c r="J245"/>
  <c r="K245" s="1"/>
  <c r="K244"/>
  <c r="J244"/>
  <c r="J243"/>
  <c r="K243" s="1"/>
  <c r="J242"/>
  <c r="K242" s="1"/>
  <c r="J241"/>
  <c r="K241" s="1"/>
  <c r="J240"/>
  <c r="K240" s="1"/>
  <c r="J239"/>
  <c r="K239" s="1"/>
  <c r="J238"/>
  <c r="K238" s="1"/>
  <c r="J237"/>
  <c r="K237" s="1"/>
  <c r="K236"/>
  <c r="J236"/>
  <c r="J235"/>
  <c r="K235" s="1"/>
  <c r="J234"/>
  <c r="K234" s="1"/>
  <c r="J233"/>
  <c r="K233" s="1"/>
  <c r="J232"/>
  <c r="K232" s="1"/>
  <c r="J231"/>
  <c r="K231" s="1"/>
  <c r="J230"/>
  <c r="K230" s="1"/>
  <c r="J229"/>
  <c r="K229" s="1"/>
  <c r="J228"/>
  <c r="K228" s="1"/>
  <c r="J227"/>
  <c r="K227" s="1"/>
  <c r="K226"/>
  <c r="J226"/>
  <c r="J225"/>
  <c r="K225" s="1"/>
  <c r="K224"/>
  <c r="J224"/>
  <c r="J223"/>
  <c r="K223" s="1"/>
  <c r="J222"/>
  <c r="K222" s="1"/>
  <c r="J221"/>
  <c r="K221" s="1"/>
  <c r="J220"/>
  <c r="J261" s="1"/>
  <c r="K261" s="1"/>
  <c r="J211"/>
  <c r="K211" s="1"/>
  <c r="J210"/>
  <c r="K210" s="1"/>
  <c r="J209"/>
  <c r="K209" s="1"/>
  <c r="J208"/>
  <c r="K208" s="1"/>
  <c r="J207"/>
  <c r="K207" s="1"/>
  <c r="J206"/>
  <c r="K206" s="1"/>
  <c r="K205"/>
  <c r="J205"/>
  <c r="J204"/>
  <c r="K204" s="1"/>
  <c r="J203"/>
  <c r="K203" s="1"/>
  <c r="J202"/>
  <c r="K202" s="1"/>
  <c r="K201"/>
  <c r="J201"/>
  <c r="J200"/>
  <c r="K200" s="1"/>
  <c r="J199"/>
  <c r="K199" s="1"/>
  <c r="J198"/>
  <c r="K198" s="1"/>
  <c r="K197"/>
  <c r="J197"/>
  <c r="J196"/>
  <c r="K196" s="1"/>
  <c r="J195"/>
  <c r="K195" s="1"/>
  <c r="J194"/>
  <c r="K194" s="1"/>
  <c r="K193"/>
  <c r="J193"/>
  <c r="J192"/>
  <c r="K192" s="1"/>
  <c r="J191"/>
  <c r="K191" s="1"/>
  <c r="J190"/>
  <c r="K190" s="1"/>
  <c r="J189"/>
  <c r="K189" s="1"/>
  <c r="J188"/>
  <c r="K188" s="1"/>
  <c r="J187"/>
  <c r="K187" s="1"/>
  <c r="J186"/>
  <c r="K186" s="1"/>
  <c r="K185"/>
  <c r="J185"/>
  <c r="J184"/>
  <c r="K184" s="1"/>
  <c r="J183"/>
  <c r="K183" s="1"/>
  <c r="J182"/>
  <c r="K182" s="1"/>
  <c r="J181"/>
  <c r="K181" s="1"/>
  <c r="J180"/>
  <c r="K180" s="1"/>
  <c r="J179"/>
  <c r="K179" s="1"/>
  <c r="J178"/>
  <c r="K178" s="1"/>
  <c r="J177"/>
  <c r="K177" s="1"/>
  <c r="J176"/>
  <c r="K176" s="1"/>
  <c r="J175"/>
  <c r="K175" s="1"/>
  <c r="J174"/>
  <c r="K174" s="1"/>
  <c r="K173"/>
  <c r="J173"/>
  <c r="J172"/>
  <c r="K172" s="1"/>
  <c r="J171"/>
  <c r="K171" s="1"/>
  <c r="K163"/>
  <c r="J163"/>
  <c r="J162"/>
  <c r="K162" s="1"/>
  <c r="J161"/>
  <c r="K161" s="1"/>
  <c r="J160"/>
  <c r="K160" s="1"/>
  <c r="K159"/>
  <c r="J159"/>
  <c r="J158"/>
  <c r="K158" s="1"/>
  <c r="J157"/>
  <c r="K157" s="1"/>
  <c r="J156"/>
  <c r="K156" s="1"/>
  <c r="K155"/>
  <c r="J155"/>
  <c r="J154"/>
  <c r="K154" s="1"/>
  <c r="J153"/>
  <c r="K153" s="1"/>
  <c r="J152"/>
  <c r="K152" s="1"/>
  <c r="J151"/>
  <c r="K151" s="1"/>
  <c r="J150"/>
  <c r="K150" s="1"/>
  <c r="J149"/>
  <c r="K149" s="1"/>
  <c r="J148"/>
  <c r="K148" s="1"/>
  <c r="K147"/>
  <c r="J147"/>
  <c r="J146"/>
  <c r="K146" s="1"/>
  <c r="J145"/>
  <c r="K145" s="1"/>
  <c r="J144"/>
  <c r="K144" s="1"/>
  <c r="J143"/>
  <c r="K143" s="1"/>
  <c r="J142"/>
  <c r="K142" s="1"/>
  <c r="J141"/>
  <c r="K141" s="1"/>
  <c r="J140"/>
  <c r="K140" s="1"/>
  <c r="J139"/>
  <c r="K139" s="1"/>
  <c r="J138"/>
  <c r="K138" s="1"/>
  <c r="J137"/>
  <c r="K137" s="1"/>
  <c r="J136"/>
  <c r="K136" s="1"/>
  <c r="K135"/>
  <c r="J135"/>
  <c r="J134"/>
  <c r="K134" s="1"/>
  <c r="J133"/>
  <c r="K133" s="1"/>
  <c r="J132"/>
  <c r="K132" s="1"/>
  <c r="K131"/>
  <c r="J131"/>
  <c r="J130"/>
  <c r="K130" s="1"/>
  <c r="J129"/>
  <c r="K129" s="1"/>
  <c r="J128"/>
  <c r="K128" s="1"/>
  <c r="K127"/>
  <c r="J127"/>
  <c r="J126"/>
  <c r="K126" s="1"/>
  <c r="J125"/>
  <c r="K125" s="1"/>
  <c r="J124"/>
  <c r="K124" s="1"/>
  <c r="K123"/>
  <c r="J123"/>
  <c r="J164" s="1"/>
  <c r="K164" s="1"/>
  <c r="J110"/>
  <c r="K110" s="1"/>
  <c r="J109"/>
  <c r="K109" s="1"/>
  <c r="J108"/>
  <c r="K108" s="1"/>
  <c r="J107"/>
  <c r="K107" s="1"/>
  <c r="J106"/>
  <c r="K106" s="1"/>
  <c r="J105"/>
  <c r="K105" s="1"/>
  <c r="K104"/>
  <c r="J104"/>
  <c r="J103"/>
  <c r="K103" s="1"/>
  <c r="J102"/>
  <c r="K102" s="1"/>
  <c r="J101"/>
  <c r="K101" s="1"/>
  <c r="J100"/>
  <c r="K100" s="1"/>
  <c r="J99"/>
  <c r="K99" s="1"/>
  <c r="J98"/>
  <c r="K98" s="1"/>
  <c r="J97"/>
  <c r="K97" s="1"/>
  <c r="J96"/>
  <c r="K96" s="1"/>
  <c r="J95"/>
  <c r="K95" s="1"/>
  <c r="J94"/>
  <c r="K94" s="1"/>
  <c r="J93"/>
  <c r="K93" s="1"/>
  <c r="K92"/>
  <c r="J92"/>
  <c r="J91"/>
  <c r="K91" s="1"/>
  <c r="K90"/>
  <c r="J90"/>
  <c r="J89"/>
  <c r="K89" s="1"/>
  <c r="J88"/>
  <c r="K88" s="1"/>
  <c r="J87"/>
  <c r="K87" s="1"/>
  <c r="J86"/>
  <c r="K86" s="1"/>
  <c r="J85"/>
  <c r="K85" s="1"/>
  <c r="J84"/>
  <c r="K84" s="1"/>
  <c r="J83"/>
  <c r="K83" s="1"/>
  <c r="J82"/>
  <c r="K82" s="1"/>
  <c r="J81"/>
  <c r="K81" s="1"/>
  <c r="K80"/>
  <c r="J80"/>
  <c r="J79"/>
  <c r="K79" s="1"/>
  <c r="J78"/>
  <c r="K78" s="1"/>
  <c r="J77"/>
  <c r="K77" s="1"/>
  <c r="K76"/>
  <c r="J76"/>
  <c r="J75"/>
  <c r="K75" s="1"/>
  <c r="J74"/>
  <c r="K74" s="1"/>
  <c r="J73"/>
  <c r="K73" s="1"/>
  <c r="K72"/>
  <c r="J72"/>
  <c r="J71"/>
  <c r="K71" s="1"/>
  <c r="J70"/>
  <c r="K70" s="1"/>
  <c r="K61"/>
  <c r="J61"/>
  <c r="J60"/>
  <c r="K60" s="1"/>
  <c r="J59"/>
  <c r="K59" s="1"/>
  <c r="J58"/>
  <c r="K58" s="1"/>
  <c r="J57"/>
  <c r="K57" s="1"/>
  <c r="J56"/>
  <c r="K56" s="1"/>
  <c r="J55"/>
  <c r="K55" s="1"/>
  <c r="J54"/>
  <c r="K54" s="1"/>
  <c r="K53"/>
  <c r="J53"/>
  <c r="J52"/>
  <c r="K52" s="1"/>
  <c r="J51"/>
  <c r="K51" s="1"/>
  <c r="J50"/>
  <c r="K50" s="1"/>
  <c r="J49"/>
  <c r="K49" s="1"/>
  <c r="J48"/>
  <c r="K48" s="1"/>
  <c r="J47"/>
  <c r="K47" s="1"/>
  <c r="J46"/>
  <c r="K46" s="1"/>
  <c r="J45"/>
  <c r="K45" s="1"/>
  <c r="J44"/>
  <c r="K44" s="1"/>
  <c r="J43"/>
  <c r="K43" s="1"/>
  <c r="J42"/>
  <c r="K42" s="1"/>
  <c r="K41"/>
  <c r="J41"/>
  <c r="J40"/>
  <c r="K40" s="1"/>
  <c r="J39"/>
  <c r="K39" s="1"/>
  <c r="J38"/>
  <c r="K38" s="1"/>
  <c r="K37"/>
  <c r="J37"/>
  <c r="J36"/>
  <c r="K36" s="1"/>
  <c r="J35"/>
  <c r="K35" s="1"/>
  <c r="J34"/>
  <c r="K34" s="1"/>
  <c r="K33"/>
  <c r="J33"/>
  <c r="J32"/>
  <c r="K32" s="1"/>
  <c r="J31"/>
  <c r="K31" s="1"/>
  <c r="J30"/>
  <c r="K30" s="1"/>
  <c r="K29"/>
  <c r="J29"/>
  <c r="J28"/>
  <c r="K28" s="1"/>
  <c r="J27"/>
  <c r="K27" s="1"/>
  <c r="J26"/>
  <c r="K26" s="1"/>
  <c r="J25"/>
  <c r="K25" s="1"/>
  <c r="J24"/>
  <c r="K24" s="1"/>
  <c r="J23"/>
  <c r="K23" s="1"/>
  <c r="J22"/>
  <c r="K22" s="1"/>
  <c r="K21"/>
  <c r="J21"/>
  <c r="J62" s="1"/>
  <c r="K62" s="1"/>
  <c r="C45" i="5"/>
  <c r="C39"/>
  <c r="C80" i="4"/>
  <c r="C53"/>
  <c r="J129" i="3"/>
  <c r="K129" s="1"/>
  <c r="J128"/>
  <c r="K128" s="1"/>
  <c r="J127"/>
  <c r="K127" s="1"/>
  <c r="J126"/>
  <c r="K126" s="1"/>
  <c r="J125"/>
  <c r="K125" s="1"/>
  <c r="J124"/>
  <c r="K124" s="1"/>
  <c r="J123"/>
  <c r="K123" s="1"/>
  <c r="J122"/>
  <c r="K122" s="1"/>
  <c r="J121"/>
  <c r="K121" s="1"/>
  <c r="J120"/>
  <c r="K120" s="1"/>
  <c r="J119"/>
  <c r="K119" s="1"/>
  <c r="K118"/>
  <c r="J118"/>
  <c r="J117"/>
  <c r="K117" s="1"/>
  <c r="J116"/>
  <c r="K116" s="1"/>
  <c r="J115"/>
  <c r="K115" s="1"/>
  <c r="K114"/>
  <c r="J114"/>
  <c r="J113"/>
  <c r="K113" s="1"/>
  <c r="J112"/>
  <c r="K112" s="1"/>
  <c r="J111"/>
  <c r="K111" s="1"/>
  <c r="K110"/>
  <c r="J110"/>
  <c r="J109"/>
  <c r="K109" s="1"/>
  <c r="J108"/>
  <c r="K108" s="1"/>
  <c r="J107"/>
  <c r="K107" s="1"/>
  <c r="K106"/>
  <c r="J106"/>
  <c r="J105"/>
  <c r="K105" s="1"/>
  <c r="J104"/>
  <c r="K104" s="1"/>
  <c r="J103"/>
  <c r="K103" s="1"/>
  <c r="J102"/>
  <c r="K102" s="1"/>
  <c r="J101"/>
  <c r="K101" s="1"/>
  <c r="J100"/>
  <c r="K100" s="1"/>
  <c r="J99"/>
  <c r="K99" s="1"/>
  <c r="K98"/>
  <c r="J98"/>
  <c r="J97"/>
  <c r="K97" s="1"/>
  <c r="J96"/>
  <c r="K96" s="1"/>
  <c r="J95"/>
  <c r="K95" s="1"/>
  <c r="J94"/>
  <c r="K94" s="1"/>
  <c r="J93"/>
  <c r="K93" s="1"/>
  <c r="J92"/>
  <c r="K92" s="1"/>
  <c r="J91"/>
  <c r="K91" s="1"/>
  <c r="J90"/>
  <c r="K90" s="1"/>
  <c r="J89"/>
  <c r="K89" s="1"/>
  <c r="J81"/>
  <c r="K81" s="1"/>
  <c r="K80"/>
  <c r="J80"/>
  <c r="J79"/>
  <c r="K79" s="1"/>
  <c r="J78"/>
  <c r="K78" s="1"/>
  <c r="J77"/>
  <c r="K77" s="1"/>
  <c r="J76"/>
  <c r="K76" s="1"/>
  <c r="J75"/>
  <c r="K75" s="1"/>
  <c r="J74"/>
  <c r="K74" s="1"/>
  <c r="J73"/>
  <c r="K73" s="1"/>
  <c r="K72"/>
  <c r="J72"/>
  <c r="J71"/>
  <c r="K71" s="1"/>
  <c r="J70"/>
  <c r="K70" s="1"/>
  <c r="J69"/>
  <c r="K69" s="1"/>
  <c r="J68"/>
  <c r="K68" s="1"/>
  <c r="J67"/>
  <c r="K67" s="1"/>
  <c r="J66"/>
  <c r="K66" s="1"/>
  <c r="J65"/>
  <c r="K65" s="1"/>
  <c r="J64"/>
  <c r="K64" s="1"/>
  <c r="J63"/>
  <c r="K63" s="1"/>
  <c r="J62"/>
  <c r="K62" s="1"/>
  <c r="J61"/>
  <c r="K61" s="1"/>
  <c r="K60"/>
  <c r="J60"/>
  <c r="J59"/>
  <c r="K59" s="1"/>
  <c r="J58"/>
  <c r="K58" s="1"/>
  <c r="J57"/>
  <c r="K57" s="1"/>
  <c r="K56"/>
  <c r="J56"/>
  <c r="J55"/>
  <c r="K55" s="1"/>
  <c r="J54"/>
  <c r="K54" s="1"/>
  <c r="J53"/>
  <c r="K53" s="1"/>
  <c r="K52"/>
  <c r="J52"/>
  <c r="J51"/>
  <c r="K51" s="1"/>
  <c r="J50"/>
  <c r="K50" s="1"/>
  <c r="J49"/>
  <c r="K49" s="1"/>
  <c r="K48"/>
  <c r="J48"/>
  <c r="J47"/>
  <c r="K47" s="1"/>
  <c r="J46"/>
  <c r="K46" s="1"/>
  <c r="J45"/>
  <c r="K45" s="1"/>
  <c r="J44"/>
  <c r="K44" s="1"/>
  <c r="J43"/>
  <c r="K43" s="1"/>
  <c r="K42"/>
  <c r="J42"/>
  <c r="J41"/>
  <c r="C39"/>
  <c r="AD247" i="2"/>
  <c r="AC247"/>
  <c r="AC246"/>
  <c r="AD246" s="1"/>
  <c r="AD245"/>
  <c r="AC245"/>
  <c r="AD244"/>
  <c r="AC244"/>
  <c r="AD243"/>
  <c r="AC243"/>
  <c r="AC242"/>
  <c r="AD242" s="1"/>
  <c r="AC241"/>
  <c r="AD241" s="1"/>
  <c r="AD240"/>
  <c r="AC240"/>
  <c r="AD239"/>
  <c r="AC239"/>
  <c r="AC238"/>
  <c r="AD238" s="1"/>
  <c r="AD237"/>
  <c r="AC237"/>
  <c r="AD236"/>
  <c r="AC236"/>
  <c r="AD235"/>
  <c r="AC235"/>
  <c r="AC234"/>
  <c r="AD234" s="1"/>
  <c r="AC233"/>
  <c r="AD233" s="1"/>
  <c r="AD232"/>
  <c r="AC232"/>
  <c r="AD231"/>
  <c r="AC231"/>
  <c r="AC230"/>
  <c r="AD230" s="1"/>
  <c r="AC229"/>
  <c r="AD229" s="1"/>
  <c r="AD228"/>
  <c r="AC228"/>
  <c r="AD227"/>
  <c r="AC227"/>
  <c r="AC226"/>
  <c r="AD226" s="1"/>
  <c r="AD225"/>
  <c r="AC225"/>
  <c r="AD224"/>
  <c r="AC224"/>
  <c r="AD223"/>
  <c r="AC223"/>
  <c r="AC222"/>
  <c r="AD222" s="1"/>
  <c r="AD221"/>
  <c r="AC221"/>
  <c r="AD220"/>
  <c r="AC220"/>
  <c r="AD219"/>
  <c r="AC219"/>
  <c r="AC218"/>
  <c r="AD218" s="1"/>
  <c r="AD217"/>
  <c r="AC217"/>
  <c r="AD216"/>
  <c r="AC216"/>
  <c r="AD215"/>
  <c r="AC215"/>
  <c r="AC214"/>
  <c r="AD214" s="1"/>
  <c r="AD213"/>
  <c r="AC213"/>
  <c r="AD212"/>
  <c r="AC212"/>
  <c r="AD211"/>
  <c r="AC211"/>
  <c r="AC210"/>
  <c r="AD210" s="1"/>
  <c r="AC209"/>
  <c r="AD209" s="1"/>
  <c r="AD208"/>
  <c r="AC208"/>
  <c r="AD207"/>
  <c r="AC207"/>
  <c r="I205"/>
  <c r="H205"/>
  <c r="J205" s="1"/>
  <c r="J204"/>
  <c r="Y203"/>
  <c r="X203"/>
  <c r="J203"/>
  <c r="J202"/>
  <c r="AC197"/>
  <c r="AD197" s="1"/>
  <c r="AD196"/>
  <c r="AC196"/>
  <c r="AD195"/>
  <c r="AC195"/>
  <c r="AC194"/>
  <c r="AD194" s="1"/>
  <c r="AD193"/>
  <c r="AC193"/>
  <c r="AD192"/>
  <c r="AC192"/>
  <c r="AD191"/>
  <c r="AC191"/>
  <c r="AD190"/>
  <c r="AC190"/>
  <c r="AD189"/>
  <c r="AC189"/>
  <c r="AC188"/>
  <c r="AD188" s="1"/>
  <c r="AC187"/>
  <c r="AD187" s="1"/>
  <c r="AD186"/>
  <c r="AC186"/>
  <c r="AD185"/>
  <c r="AC185"/>
  <c r="AC184"/>
  <c r="AD184" s="1"/>
  <c r="AC183"/>
  <c r="AD183" s="1"/>
  <c r="AD182"/>
  <c r="AC182"/>
  <c r="AD181"/>
  <c r="AC181"/>
  <c r="AC180"/>
  <c r="AD180" s="1"/>
  <c r="AC179"/>
  <c r="AD179" s="1"/>
  <c r="AD178"/>
  <c r="AC178"/>
  <c r="AD177"/>
  <c r="AC177"/>
  <c r="AC176"/>
  <c r="AD176" s="1"/>
  <c r="AC175"/>
  <c r="AD175" s="1"/>
  <c r="AD174"/>
  <c r="AC174"/>
  <c r="AD173"/>
  <c r="AC173"/>
  <c r="AC172"/>
  <c r="AD172" s="1"/>
  <c r="AC171"/>
  <c r="AD171" s="1"/>
  <c r="AD170"/>
  <c r="AC170"/>
  <c r="AD169"/>
  <c r="AC169"/>
  <c r="AC168"/>
  <c r="AD168" s="1"/>
  <c r="AC167"/>
  <c r="AD167" s="1"/>
  <c r="AD166"/>
  <c r="AC166"/>
  <c r="AD165"/>
  <c r="AC165"/>
  <c r="AC164"/>
  <c r="AD164" s="1"/>
  <c r="AC163"/>
  <c r="AD163" s="1"/>
  <c r="AD162"/>
  <c r="AC162"/>
  <c r="AD161"/>
  <c r="AC161"/>
  <c r="AC160"/>
  <c r="AD160" s="1"/>
  <c r="AC159"/>
  <c r="AD159" s="1"/>
  <c r="AD158"/>
  <c r="AC158"/>
  <c r="AD157"/>
  <c r="AC157"/>
  <c r="I155"/>
  <c r="H155"/>
  <c r="J155" s="1"/>
  <c r="J154"/>
  <c r="J153"/>
  <c r="J152"/>
  <c r="J147"/>
  <c r="I147"/>
  <c r="H147"/>
  <c r="C147"/>
  <c r="J146"/>
  <c r="J145"/>
  <c r="J144"/>
  <c r="T139"/>
  <c r="S139"/>
  <c r="R139"/>
  <c r="Q139"/>
  <c r="U139" s="1"/>
  <c r="I139"/>
  <c r="H139"/>
  <c r="J139" s="1"/>
  <c r="C139"/>
  <c r="T138"/>
  <c r="T141" s="1"/>
  <c r="S138"/>
  <c r="R138"/>
  <c r="J138"/>
  <c r="T137"/>
  <c r="S137"/>
  <c r="S141" s="1"/>
  <c r="R137"/>
  <c r="U137" s="1"/>
  <c r="Q137"/>
  <c r="J137"/>
  <c r="Q136"/>
  <c r="Q138" s="1"/>
  <c r="J136"/>
  <c r="AD131"/>
  <c r="AC131"/>
  <c r="AD130"/>
  <c r="AC130"/>
  <c r="AC129"/>
  <c r="AD129" s="1"/>
  <c r="AD128"/>
  <c r="AC128"/>
  <c r="AD127"/>
  <c r="AC127"/>
  <c r="AD126"/>
  <c r="AC126"/>
  <c r="AC125"/>
  <c r="AD125" s="1"/>
  <c r="AD124"/>
  <c r="AC124"/>
  <c r="AD123"/>
  <c r="AC123"/>
  <c r="AD122"/>
  <c r="AC122"/>
  <c r="AC121"/>
  <c r="AD121" s="1"/>
  <c r="AD120"/>
  <c r="AC120"/>
  <c r="AD119"/>
  <c r="AC119"/>
  <c r="AD118"/>
  <c r="AC118"/>
  <c r="AC117"/>
  <c r="AD117" s="1"/>
  <c r="AD116"/>
  <c r="AC116"/>
  <c r="AD115"/>
  <c r="AC115"/>
  <c r="AD114"/>
  <c r="AC114"/>
  <c r="AC113"/>
  <c r="AD113" s="1"/>
  <c r="AD112"/>
  <c r="AC112"/>
  <c r="AD111"/>
  <c r="AC111"/>
  <c r="AD110"/>
  <c r="AC110"/>
  <c r="AC109"/>
  <c r="AD109" s="1"/>
  <c r="AD108"/>
  <c r="AC108"/>
  <c r="AD107"/>
  <c r="AC107"/>
  <c r="AD106"/>
  <c r="AC106"/>
  <c r="AC105"/>
  <c r="AD105" s="1"/>
  <c r="AD104"/>
  <c r="AC104"/>
  <c r="AD103"/>
  <c r="AC103"/>
  <c r="AD102"/>
  <c r="AC102"/>
  <c r="AC101"/>
  <c r="AD101" s="1"/>
  <c r="AD100"/>
  <c r="AC100"/>
  <c r="AD99"/>
  <c r="AC99"/>
  <c r="AD98"/>
  <c r="AC98"/>
  <c r="AC97"/>
  <c r="AD97" s="1"/>
  <c r="AD96"/>
  <c r="AC96"/>
  <c r="AD95"/>
  <c r="AC95"/>
  <c r="AD94"/>
  <c r="AC94"/>
  <c r="AC93"/>
  <c r="AD93" s="1"/>
  <c r="AD92"/>
  <c r="AC92"/>
  <c r="AD91"/>
  <c r="AC91"/>
  <c r="AC132" s="1"/>
  <c r="AD132" s="1"/>
  <c r="J90"/>
  <c r="I90"/>
  <c r="H90"/>
  <c r="J89"/>
  <c r="J88"/>
  <c r="J87"/>
  <c r="AD82"/>
  <c r="AC82"/>
  <c r="AC81"/>
  <c r="AD81" s="1"/>
  <c r="AD80"/>
  <c r="AC80"/>
  <c r="AD79"/>
  <c r="AC79"/>
  <c r="AD78"/>
  <c r="AC78"/>
  <c r="AC77"/>
  <c r="AD77" s="1"/>
  <c r="AD76"/>
  <c r="AC76"/>
  <c r="AD75"/>
  <c r="AC75"/>
  <c r="AD74"/>
  <c r="AC74"/>
  <c r="AC73"/>
  <c r="AD73" s="1"/>
  <c r="AD72"/>
  <c r="AC72"/>
  <c r="AD71"/>
  <c r="AC71"/>
  <c r="AD70"/>
  <c r="AC70"/>
  <c r="AC69"/>
  <c r="AD69" s="1"/>
  <c r="AD68"/>
  <c r="AC68"/>
  <c r="AD67"/>
  <c r="AC67"/>
  <c r="AD66"/>
  <c r="AC66"/>
  <c r="AC65"/>
  <c r="AD65" s="1"/>
  <c r="AD64"/>
  <c r="AC64"/>
  <c r="AD63"/>
  <c r="AC63"/>
  <c r="AD62"/>
  <c r="AC62"/>
  <c r="AC61"/>
  <c r="AD61" s="1"/>
  <c r="AD60"/>
  <c r="AC60"/>
  <c r="AD59"/>
  <c r="AC59"/>
  <c r="AD58"/>
  <c r="AC58"/>
  <c r="AC57"/>
  <c r="AD57" s="1"/>
  <c r="AD56"/>
  <c r="AC56"/>
  <c r="AD55"/>
  <c r="AC55"/>
  <c r="AD54"/>
  <c r="AC54"/>
  <c r="AC53"/>
  <c r="AD53" s="1"/>
  <c r="AD52"/>
  <c r="AC52"/>
  <c r="AD51"/>
  <c r="AC51"/>
  <c r="AD50"/>
  <c r="AC50"/>
  <c r="AC49"/>
  <c r="AD49" s="1"/>
  <c r="AD48"/>
  <c r="AC48"/>
  <c r="AD47"/>
  <c r="AC47"/>
  <c r="AD46"/>
  <c r="AC46"/>
  <c r="AC45"/>
  <c r="AD45" s="1"/>
  <c r="AD44"/>
  <c r="AC44"/>
  <c r="AD43"/>
  <c r="AC43"/>
  <c r="AC83" s="1"/>
  <c r="AD83" s="1"/>
  <c r="AD42"/>
  <c r="AC42"/>
  <c r="I41"/>
  <c r="H41"/>
  <c r="J41" s="1"/>
  <c r="J40"/>
  <c r="J39"/>
  <c r="J38"/>
  <c r="J32"/>
  <c r="I32"/>
  <c r="H32"/>
  <c r="J31"/>
  <c r="J30"/>
  <c r="J29"/>
  <c r="J24"/>
  <c r="I24"/>
  <c r="H24"/>
  <c r="J23"/>
  <c r="J22"/>
  <c r="J21"/>
  <c r="U15"/>
  <c r="T15"/>
  <c r="S15"/>
  <c r="R15"/>
  <c r="Q15"/>
  <c r="V15" s="1"/>
  <c r="J15"/>
  <c r="I15"/>
  <c r="H15"/>
  <c r="C15"/>
  <c r="U14"/>
  <c r="T14"/>
  <c r="T16" s="1"/>
  <c r="S14"/>
  <c r="V14" s="1"/>
  <c r="R14"/>
  <c r="Q14"/>
  <c r="J14"/>
  <c r="U13"/>
  <c r="U16" s="1"/>
  <c r="T13"/>
  <c r="S13"/>
  <c r="S16" s="1"/>
  <c r="R13"/>
  <c r="R16" s="1"/>
  <c r="Q13"/>
  <c r="Q16" s="1"/>
  <c r="J13"/>
  <c r="Q12"/>
  <c r="J12"/>
  <c r="K81" i="19" l="1"/>
  <c r="J122"/>
  <c r="K122" s="1"/>
  <c r="K34"/>
  <c r="J73"/>
  <c r="K73" s="1"/>
  <c r="E73"/>
  <c r="J343"/>
  <c r="K343" s="1"/>
  <c r="J455"/>
  <c r="K455" s="1"/>
  <c r="J565"/>
  <c r="K565" s="1"/>
  <c r="J661"/>
  <c r="K661" s="1"/>
  <c r="V16" i="2"/>
  <c r="U138"/>
  <c r="Q141"/>
  <c r="U141" s="1"/>
  <c r="K1093" i="7"/>
  <c r="J1134"/>
  <c r="K1134" s="1"/>
  <c r="V13" i="2"/>
  <c r="R141"/>
  <c r="K281" i="7"/>
  <c r="J566"/>
  <c r="K566" s="1"/>
  <c r="J1308"/>
  <c r="K1308" s="1"/>
  <c r="J72" i="14"/>
  <c r="K72" s="1"/>
  <c r="J120" i="18"/>
  <c r="H121"/>
  <c r="K220" i="7"/>
  <c r="J1405"/>
  <c r="K1405" s="1"/>
  <c r="J1553"/>
  <c r="K1553" s="1"/>
  <c r="J1649"/>
  <c r="K1649" s="1"/>
  <c r="H126" i="18"/>
  <c r="J126" s="1"/>
  <c r="K833" i="7"/>
  <c r="J1240"/>
  <c r="K1240" s="1"/>
  <c r="J257" i="14"/>
  <c r="K257" s="1"/>
  <c r="J725" i="7"/>
  <c r="K725" s="1"/>
  <c r="J1601"/>
  <c r="K1601" s="1"/>
  <c r="J168" i="8"/>
  <c r="K168" s="1"/>
  <c r="J165" i="17"/>
  <c r="K165" s="1"/>
  <c r="K23"/>
  <c r="J64"/>
  <c r="K64" s="1"/>
  <c r="J1038" i="7"/>
  <c r="K1038" s="1"/>
  <c r="J1190"/>
  <c r="K1190" s="1"/>
  <c r="J118" i="8"/>
  <c r="K118" s="1"/>
  <c r="K1461" i="7"/>
  <c r="J1502"/>
  <c r="K1502" s="1"/>
  <c r="J111"/>
  <c r="K111" s="1"/>
  <c r="J130" i="3"/>
  <c r="K130" s="1"/>
  <c r="J466" i="7"/>
  <c r="K466" s="1"/>
  <c r="J939"/>
  <c r="K939" s="1"/>
  <c r="J296" i="16"/>
  <c r="K296" s="1"/>
  <c r="K41" i="3"/>
  <c r="J82"/>
  <c r="K82" s="1"/>
  <c r="K573" i="7"/>
  <c r="J614"/>
  <c r="K614" s="1"/>
  <c r="J212"/>
  <c r="K212" s="1"/>
  <c r="AC198" i="2"/>
  <c r="AD198" s="1"/>
  <c r="AC248"/>
  <c r="AD248" s="1"/>
  <c r="J776" i="7"/>
  <c r="K776" s="1"/>
  <c r="J825"/>
  <c r="K825" s="1"/>
  <c r="J68" i="8"/>
  <c r="K68" s="1"/>
  <c r="J268"/>
  <c r="K268" s="1"/>
  <c r="J124" i="14"/>
  <c r="K124" s="1"/>
  <c r="K206" i="16"/>
  <c r="H123" i="18"/>
  <c r="J123" s="1"/>
  <c r="J369" i="7"/>
  <c r="K369" s="1"/>
  <c r="H127" i="18" l="1"/>
  <c r="J127" s="1"/>
  <c r="J121"/>
</calcChain>
</file>

<file path=xl/comments1.xml><?xml version="1.0" encoding="utf-8"?>
<comments xmlns="http://schemas.openxmlformats.org/spreadsheetml/2006/main">
  <authors>
    <author>467472</author>
  </authors>
  <commentList>
    <comment ref="B46" authorId="0">
      <text>
        <r>
          <rPr>
            <b/>
            <sz val="9"/>
            <color indexed="81"/>
            <rFont val="Tahoma"/>
            <family val="2"/>
          </rPr>
          <t xml:space="preserve">467472: </t>
        </r>
        <r>
          <rPr>
            <b/>
            <sz val="16"/>
            <color indexed="81"/>
            <rFont val="Tahoma"/>
            <family val="2"/>
          </rPr>
          <t>ข้อมูลจาก ระบบ Service AMR</t>
        </r>
      </text>
    </comment>
    <comment ref="B47" authorId="0">
      <text>
        <r>
          <rPr>
            <b/>
            <sz val="9"/>
            <color indexed="81"/>
            <rFont val="Tahoma"/>
            <family val="2"/>
          </rPr>
          <t>467472:</t>
        </r>
        <r>
          <rPr>
            <sz val="9"/>
            <color indexed="81"/>
            <rFont val="Tahoma"/>
            <family val="2"/>
          </rPr>
          <t xml:space="preserve">
</t>
        </r>
        <r>
          <rPr>
            <sz val="16"/>
            <color indexed="81"/>
            <rFont val="Tahoma"/>
            <family val="2"/>
          </rPr>
          <t>กซข. RUN ข้อมูลจาก LAMT-SAP แจ้ง ส่วนเกี่ยวข้องให้ทำการตรวจสอบ</t>
        </r>
      </text>
    </comment>
    <comment ref="B49" authorId="0">
      <text>
        <r>
          <rPr>
            <sz val="9"/>
            <color indexed="81"/>
            <rFont val="Tahoma"/>
            <family val="2"/>
          </rPr>
          <t xml:space="preserve">
มิเตอร์ผู้ใช้ไฟ</t>
        </r>
      </text>
    </comment>
    <comment ref="B50" authorId="0">
      <text>
        <r>
          <rPr>
            <b/>
            <sz val="9"/>
            <color indexed="81"/>
            <rFont val="Tahoma"/>
            <family val="2"/>
          </rPr>
          <t>มิเตอร์ผู้ใช้ไฟ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0" authorId="0">
      <text>
        <r>
          <rPr>
            <sz val="16"/>
            <color indexed="81"/>
            <rFont val="Tahoma"/>
            <family val="2"/>
          </rPr>
          <t>กอก. ต้องจัดทำแผนประชาสัมพันธ์เพื่อรณรงค์การละเมิดจำนวนท 1  แผนงานและดำเนินการตามแผนให้ครบถ้วน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75" authorId="0">
      <text>
        <r>
          <rPr>
            <b/>
            <sz val="16"/>
            <color indexed="81"/>
            <rFont val="Tahoma"/>
            <family val="2"/>
          </rPr>
          <t>ให้คิดตามจำนวนฟีดเดอร์ที่ %Unba เกินกว่าเป้าหมายกำหนด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T11" authorId="0">
      <text>
        <r>
          <rPr>
            <sz val="11"/>
            <color theme="1"/>
            <rFont val="Arial"/>
          </rPr>
          <t>======
ID#AAAAI2yglEg
boontarik chindaprasert    (2020-01-10 04:05:06)
ค่าเบรค 50 บาท/มื้อ
ค่าห้อง ประชุม 5000 /วัน</t>
        </r>
      </text>
    </comment>
    <comment ref="U11" authorId="0">
      <text>
        <r>
          <rPr>
            <sz val="11"/>
            <color theme="1"/>
            <rFont val="Arial"/>
          </rPr>
          <t>======
ID#AAAAI2yglD4
boontarik chindaprasert    (2020-01-10 04:05:06)
ค่าวิทยกรภายใน 3000/วัน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hK9fG83EwzOQW0wHbyf32BugGJqw=="/>
    </ext>
  </extLst>
</comments>
</file>

<file path=xl/comments3.xml><?xml version="1.0" encoding="utf-8"?>
<comments xmlns="http://schemas.openxmlformats.org/spreadsheetml/2006/main">
  <authors>
    <author/>
  </authors>
  <commentList>
    <comment ref="D25" authorId="0">
      <text>
        <r>
          <rPr>
            <sz val="11"/>
            <color theme="1"/>
            <rFont val="Arial"/>
          </rPr>
          <t>======
ID#AAAAI2yglCA
Else    (2020-01-10 04:05:06)
ตามอนุมัติ
หนังสือเลขที่ กคส.(จค.1)2384/2561 ลว.27 ธ.ค.61 
เฉพาะข้อ 10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Iq9+E6xaeyW2T6TBV4W5eumtCVg=="/>
    </ext>
  </extLst>
</comments>
</file>

<file path=xl/comments4.xml><?xml version="1.0" encoding="utf-8"?>
<comments xmlns="http://schemas.openxmlformats.org/spreadsheetml/2006/main">
  <authors>
    <author/>
  </authors>
  <commentList>
    <comment ref="B118" authorId="0">
      <text>
        <r>
          <rPr>
            <sz val="11"/>
            <color theme="1"/>
            <rFont val="Arial"/>
          </rPr>
          <t>======
ID#AAAAI2yglCE
467472    (2020-01-10 04:05:06)
467472: ข้อมูลจาก ระบบ Service AMR</t>
        </r>
      </text>
    </comment>
    <comment ref="B166" authorId="0">
      <text>
        <r>
          <rPr>
            <sz val="11"/>
            <color theme="1"/>
            <rFont val="Arial"/>
          </rPr>
          <t>======
ID#AAAAI2yglB0
467472    (2020-01-10 04:05:06)
กซข. RUN ข้อมูลจาก LAMT-SAP แจ้ง ส่วนเกี่ยวข้องให้ทำการตรวจสอบ</t>
        </r>
      </text>
    </comment>
    <comment ref="C167" authorId="0">
      <text>
        <r>
          <rPr>
            <sz val="11"/>
            <color theme="1"/>
            <rFont val="Arial"/>
          </rPr>
          <t>======
ID#AAAAI2yglE4
467472    (2020-01-10 04:05:06)
จำนวนมิเตอร์ที่ กซข ตรวจพบ</t>
        </r>
      </text>
    </comment>
    <comment ref="B264" authorId="0">
      <text>
        <r>
          <rPr>
            <sz val="11"/>
            <color theme="1"/>
            <rFont val="Arial"/>
          </rPr>
          <t>======
ID#AAAAI2yglAk
467472    (2020-01-10 04:05:06)
มิเตอร์ผู้ใช้ไฟ</t>
        </r>
      </text>
    </comment>
    <comment ref="H265" authorId="0">
      <text>
        <r>
          <rPr>
            <sz val="11"/>
            <color theme="1"/>
            <rFont val="Arial"/>
          </rPr>
          <t>======
ID#AAAAI2yglDo
467472    (2020-01-10 04:05:06)
@1755 B</t>
        </r>
      </text>
    </comment>
    <comment ref="B275" authorId="0">
      <text>
        <r>
          <rPr>
            <sz val="11"/>
            <color theme="1"/>
            <rFont val="Arial"/>
          </rPr>
          <t>======
ID#AAAAI2yglCc
467472    (2020-01-10 04:05:06)
มิเตอร์ผู้ใช้ไฟ</t>
        </r>
      </text>
    </comment>
    <comment ref="H276" authorId="0">
      <text>
        <r>
          <rPr>
            <sz val="11"/>
            <color theme="1"/>
            <rFont val="Arial"/>
          </rPr>
          <t>======
ID#AAAAI2yglEw
467472    (2020-01-10 04:05:06)
@1755 B</t>
        </r>
      </text>
    </comment>
    <comment ref="H324" authorId="0">
      <text>
        <r>
          <rPr>
            <sz val="11"/>
            <color theme="1"/>
            <rFont val="Arial"/>
          </rPr>
          <t>======
ID#AAAAI2yglDA
467472    (2020-01-10 04:05:06)
@1755 B</t>
        </r>
      </text>
    </comment>
    <comment ref="H372" authorId="0">
      <text>
        <r>
          <rPr>
            <sz val="11"/>
            <color theme="1"/>
            <rFont val="Arial"/>
          </rPr>
          <t>======
ID#AAAAI2yglEs
467472    (2020-01-10 04:05:06)
@30 B</t>
        </r>
      </text>
    </comment>
    <comment ref="H421" authorId="0">
      <text>
        <r>
          <rPr>
            <sz val="11"/>
            <color theme="1"/>
            <rFont val="Arial"/>
          </rPr>
          <t>======
ID#AAAAI2yglDY
467472    (2020-01-10 04:05:06)
@1755 B</t>
        </r>
      </text>
    </comment>
    <comment ref="H470" authorId="0">
      <text>
        <r>
          <rPr>
            <sz val="11"/>
            <color theme="1"/>
            <rFont val="Arial"/>
          </rPr>
          <t>======
ID#AAAAI2yglBc
467472    (2020-01-10 04:05:06)
@1755 B</t>
        </r>
      </text>
    </comment>
    <comment ref="H521" authorId="0">
      <text>
        <r>
          <rPr>
            <sz val="11"/>
            <color theme="1"/>
            <rFont val="Arial"/>
          </rPr>
          <t>======
ID#AAAAI2yglCs
467472    (2020-01-10 04:05:06)
@1755 B</t>
        </r>
      </text>
    </comment>
    <comment ref="H569" authorId="0">
      <text>
        <r>
          <rPr>
            <sz val="11"/>
            <color theme="1"/>
            <rFont val="Arial"/>
          </rPr>
          <t>======
ID#AAAAI2yglCM
467472    (2020-01-10 04:05:06)
@200 B</t>
        </r>
      </text>
    </comment>
    <comment ref="H620" authorId="0">
      <text>
        <r>
          <rPr>
            <sz val="11"/>
            <color theme="1"/>
            <rFont val="Arial"/>
          </rPr>
          <t>======
ID#AAAAI2yglEk
467472    (2020-01-10 04:05:06)
@15 B</t>
        </r>
      </text>
    </comment>
    <comment ref="H680" authorId="0">
      <text>
        <r>
          <rPr>
            <sz val="11"/>
            <color theme="1"/>
            <rFont val="Arial"/>
          </rPr>
          <t>======
ID#AAAAI2yglBA
467472    (2020-01-10 04:05:06)
@60 B</t>
        </r>
      </text>
    </comment>
    <comment ref="H731" authorId="0">
      <text>
        <r>
          <rPr>
            <sz val="11"/>
            <color theme="1"/>
            <rFont val="Arial"/>
          </rPr>
          <t>======
ID#AAAAI2yglDI
467472    (2020-01-10 04:05:06)
@15 B</t>
        </r>
      </text>
    </comment>
    <comment ref="H780" authorId="0">
      <text>
        <r>
          <rPr>
            <sz val="11"/>
            <color theme="1"/>
            <rFont val="Arial"/>
          </rPr>
          <t>======
ID#AAAAI2yglC0
467472    (2020-01-10 04:05:06)
@60 B</t>
        </r>
      </text>
    </comment>
    <comment ref="B827" authorId="0">
      <text>
        <r>
          <rPr>
            <sz val="11"/>
            <color theme="1"/>
            <rFont val="Arial"/>
          </rPr>
          <t>======
ID#AAAAI2yglDE
467472    (2020-01-10 04:05:06)
อยู่ระหว่าง การทบทวนและขายผลของคณะทำงาน U-Cube</t>
        </r>
      </text>
    </comment>
    <comment ref="H894" authorId="0">
      <text>
        <r>
          <rPr>
            <sz val="11"/>
            <color theme="1"/>
            <rFont val="Arial"/>
          </rPr>
          <t>======
ID#AAAAI2yglD8
467472    (2020-01-10 04:05:06)
@1755 B</t>
        </r>
      </text>
    </comment>
    <comment ref="B941" authorId="0">
      <text>
        <r>
          <rPr>
            <sz val="11"/>
            <color theme="1"/>
            <rFont val="Arial"/>
          </rPr>
          <t>======
ID#AAAAI2yglEY
467472    (2020-01-10 04:05:06)
รอเป้าหมายจาก กมต.</t>
        </r>
      </text>
    </comment>
    <comment ref="I943" authorId="0">
      <text>
        <r>
          <rPr>
            <sz val="11"/>
            <color theme="1"/>
            <rFont val="Arial"/>
          </rPr>
          <t>======
ID#AAAAI2yglBQ
467472    (2020-01-10 04:05:06)
จ้างเหมา @107B</t>
        </r>
      </text>
    </comment>
    <comment ref="I993" authorId="0">
      <text>
        <r>
          <rPr>
            <sz val="11"/>
            <color theme="1"/>
            <rFont val="Arial"/>
          </rPr>
          <t>======
ID#AAAAI2yglCI
kanya pakomnam    (2020-01-10 04:05:06)
140/เครือง (เป็นราคากลางแต่g-9ละอาจไม่เท่ากัน)</t>
        </r>
      </text>
    </comment>
    <comment ref="H1044" authorId="0">
      <text>
        <r>
          <rPr>
            <sz val="11"/>
            <color theme="1"/>
            <rFont val="Arial"/>
          </rPr>
          <t>======
ID#AAAAI2yglCk
467472    (2020-01-10 04:05:06)
@108000 /ตรั้ง</t>
        </r>
      </text>
    </comment>
    <comment ref="H1050" authorId="0">
      <text>
        <r>
          <rPr>
            <sz val="11"/>
            <color theme="1"/>
            <rFont val="Arial"/>
          </rPr>
          <t>======
ID#AAAAI2yglCw
467472    (2020-01-10 04:05:06)
@108000 /ตรั้ง</t>
        </r>
      </text>
    </comment>
    <comment ref="H1056" authorId="0">
      <text>
        <r>
          <rPr>
            <sz val="11"/>
            <color theme="1"/>
            <rFont val="Arial"/>
          </rPr>
          <t>======
ID#AAAAI2yglEQ
467472    (2020-01-10 04:05:06)
บ. เป็นผู้ดำเนินการ</t>
        </r>
      </text>
    </comment>
    <comment ref="H1057" authorId="0">
      <text>
        <r>
          <rPr>
            <sz val="11"/>
            <color theme="1"/>
            <rFont val="Arial"/>
          </rPr>
          <t>======
ID#AAAAI2yglBU
467472    (2020-01-10 04:05:06)
บ. เป็นผู้ดำเนินการ</t>
        </r>
      </text>
    </comment>
    <comment ref="H1058" authorId="0">
      <text>
        <r>
          <rPr>
            <sz val="11"/>
            <color theme="1"/>
            <rFont val="Arial"/>
          </rPr>
          <t>======
ID#AAAAI2yglBY
467472    (2020-01-10 04:05:06)
บ. เป็นผู้ดำเนินการ</t>
        </r>
      </text>
    </comment>
    <comment ref="B1061" authorId="0">
      <text>
        <r>
          <rPr>
            <sz val="11"/>
            <color theme="1"/>
            <rFont val="Arial"/>
          </rPr>
          <t>======
ID#AAAAI2yglDQ
467472    (2020-01-10 04:05:06)
กอก. ต้องจัดทำแผนประชาสัมพันธ์เพื่อรณรงค์การละเมิดจำนวนท 1  แผนงานและดำเนินการตามแผนให้ครบถ้วน</t>
        </r>
      </text>
    </comment>
    <comment ref="H1063" authorId="0">
      <text>
        <r>
          <rPr>
            <sz val="11"/>
            <color theme="1"/>
            <rFont val="Arial"/>
          </rPr>
          <t>======
ID#AAAAI2yglEc
467472    (2020-01-10 04:05:06)
กฟฟ. ละ @10,000</t>
        </r>
      </text>
    </comment>
    <comment ref="C1070" authorId="0">
      <text>
        <r>
          <rPr>
            <sz val="11"/>
            <color theme="1"/>
            <rFont val="Arial"/>
          </rPr>
          <t>======
ID#AAAAI2yglBE
467472    (2020-01-10 04:05:06)
1. สฟ.ขอนแก่น 6</t>
        </r>
      </text>
    </comment>
    <comment ref="I1070" authorId="0">
      <text>
        <r>
          <rPr>
            <sz val="11"/>
            <color theme="1"/>
            <rFont val="Arial"/>
          </rPr>
          <t>======
ID#AAAAI2yglDU
467472    (2020-01-10 04:05:06)
งบลงทุน</t>
        </r>
      </text>
    </comment>
    <comment ref="C1071" authorId="0">
      <text>
        <r>
          <rPr>
            <sz val="11"/>
            <color theme="1"/>
            <rFont val="Arial"/>
          </rPr>
          <t>======
ID#AAAAI2yglBI
467472    (2020-01-10 04:05:06)
1. สฟ.กาฬสินธ์</t>
        </r>
      </text>
    </comment>
    <comment ref="C1072" authorId="0">
      <text>
        <r>
          <rPr>
            <sz val="11"/>
            <color theme="1"/>
            <rFont val="Arial"/>
          </rPr>
          <t>======
ID#AAAAI2yglBo
467472    (2020-01-10 04:05:06)
1. สฟ.ละหานทราย
2. สฟ.หนองบุญมาก</t>
        </r>
      </text>
    </comment>
    <comment ref="C1077" authorId="0">
      <text>
        <r>
          <rPr>
            <sz val="11"/>
            <color theme="1"/>
            <rFont val="Arial"/>
          </rPr>
          <t>======
ID#AAAAI2yglB8
467472    (2020-01-10 04:05:06)
1. Swiching Sub  115 kV (ขอนแก่น.)</t>
        </r>
      </text>
    </comment>
    <comment ref="I1077" authorId="0">
      <text>
        <r>
          <rPr>
            <sz val="11"/>
            <color theme="1"/>
            <rFont val="Arial"/>
          </rPr>
          <t>======
ID#AAAAI2yglDk
467472    (2020-01-10 04:05:06)
งบลงทุน</t>
        </r>
      </text>
    </comment>
    <comment ref="C1078" authorId="0">
      <text>
        <r>
          <rPr>
            <sz val="11"/>
            <color theme="1"/>
            <rFont val="Arial"/>
          </rPr>
          <t>======
ID#AAAAI2yglE0
467472    (2020-01-10 04:05:06)
1. สฟ.น้ำยืน</t>
        </r>
      </text>
    </comment>
    <comment ref="C1079" authorId="0">
      <text>
        <r>
          <rPr>
            <sz val="11"/>
            <color theme="1"/>
            <rFont val="Arial"/>
          </rPr>
          <t>======
ID#AAAAI2yglA8
467472    (2020-01-10 04:05:06)
1. สฟ.นม 5
2. สฟ.บุรีรมย์ 2</t>
        </r>
      </text>
    </comment>
    <comment ref="H1083" authorId="0">
      <text>
        <r>
          <rPr>
            <sz val="11"/>
            <color theme="1"/>
            <rFont val="Arial"/>
          </rPr>
          <t>======
ID#AAAAI2yglEo
467472    (2020-01-10 04:05:06)
พชง: @2065*3 วัน*Feeder
Hotline: @5000*3 วัน*Feeder</t>
        </r>
      </text>
    </comment>
    <comment ref="H1089" authorId="0">
      <text>
        <r>
          <rPr>
            <sz val="11"/>
            <color theme="1"/>
            <rFont val="Arial"/>
          </rPr>
          <t>======
ID#AAAAI2yglEE
467472    (2020-01-10 04:05:06)
งบลุงทุน</t>
        </r>
      </text>
    </comment>
    <comment ref="B1136" authorId="0">
      <text>
        <r>
          <rPr>
            <sz val="11"/>
            <color theme="1"/>
            <rFont val="Arial"/>
          </rPr>
          <t>======
ID#AAAAI2yglCQ
467472    (2020-01-10 04:05:06)
ให้คิดตามจำนวนฟีดเดอร์ที่ %Unba เกินกว่าเป้าหมายกำหนด</t>
        </r>
      </text>
    </comment>
    <comment ref="H1138" authorId="0">
      <text>
        <r>
          <rPr>
            <sz val="11"/>
            <color theme="1"/>
            <rFont val="Arial"/>
          </rPr>
          <t>======
ID#AAAAI2yglEI
467472    (2020-01-10 04:05:06)
@30,000 B</t>
        </r>
      </text>
    </comment>
    <comment ref="B1144" authorId="0">
      <text>
        <r>
          <rPr>
            <sz val="11"/>
            <color theme="1"/>
            <rFont val="Arial"/>
          </rPr>
          <t>======
ID#AAAAI2yglB4
467472    (2020-01-10 04:05:06)
ให้ ฉ1-3 ลงเป้าหมาย</t>
        </r>
      </text>
    </comment>
    <comment ref="I1145" authorId="0">
      <text>
        <r>
          <rPr>
            <sz val="11"/>
            <color theme="1"/>
            <rFont val="Arial"/>
          </rPr>
          <t>======
ID#AAAAI2yglCU
467472    (2020-01-10 04:05:06)
งบลงทุน</t>
        </r>
      </text>
    </comment>
    <comment ref="I1195" authorId="0">
      <text>
        <r>
          <rPr>
            <sz val="11"/>
            <color theme="1"/>
            <rFont val="Arial"/>
          </rPr>
          <t>======
ID#AAAAI2yglA0
467472    (2020-01-10 04:05:06)
งบลงทุน</t>
        </r>
      </text>
    </comment>
    <comment ref="H1245" authorId="0">
      <text>
        <r>
          <rPr>
            <sz val="11"/>
            <color theme="1"/>
            <rFont val="Arial"/>
          </rPr>
          <t>======
ID#AAAAI2yglCY
467472    (2020-01-10 04:05:06)
พชง@2060*2+HL@5000*2</t>
        </r>
      </text>
    </comment>
    <comment ref="H1251" authorId="0">
      <text>
        <r>
          <rPr>
            <sz val="11"/>
            <color theme="1"/>
            <rFont val="Arial"/>
          </rPr>
          <t>======
ID#AAAAI2yglBg
467472    (2020-01-10 04:05:06)
@(206*2+500)*วงจร-กม</t>
        </r>
      </text>
    </comment>
    <comment ref="H1257" authorId="0">
      <text>
        <r>
          <rPr>
            <sz val="11"/>
            <color theme="1"/>
            <rFont val="Arial"/>
          </rPr>
          <t>======
ID#AAAAI2yglAw
467472    (2020-01-10 04:05:06)
(ซ่อม)2500*20*feeder+(ส่อง)2060*2*feeder</t>
        </r>
      </text>
    </comment>
    <comment ref="H1316" authorId="0">
      <text>
        <r>
          <rPr>
            <sz val="11"/>
            <color theme="1"/>
            <rFont val="Arial"/>
          </rPr>
          <t>======
ID#AAAAI2yglAo
467472    (2020-01-10 04:05:06)
ไม่ใช้งบประมาณ</t>
        </r>
      </text>
    </comment>
    <comment ref="H1322" authorId="0">
      <text>
        <r>
          <rPr>
            <sz val="11"/>
            <color theme="1"/>
            <rFont val="Arial"/>
          </rPr>
          <t>======
ID#AAAAI2yglEM
467472    (2020-01-10 04:05:06)
ไม่ใช้งบประมาณ</t>
        </r>
      </text>
    </comment>
    <comment ref="H1328" authorId="0">
      <text>
        <r>
          <rPr>
            <sz val="11"/>
            <color theme="1"/>
            <rFont val="Arial"/>
          </rPr>
          <t>======
ID#AAAAI2yglAs
467472    (2020-01-10 04:05:06)
ไม่ใช้งบประมาณ</t>
        </r>
      </text>
    </comment>
    <comment ref="H1334" authorId="0">
      <text>
        <r>
          <rPr>
            <sz val="11"/>
            <color theme="1"/>
            <rFont val="Arial"/>
          </rPr>
          <t>======
ID#AAAAI2yglDM
467472    (2020-01-10 04:05:06)
ไม่ใช้งบประมาณ</t>
        </r>
      </text>
    </comment>
    <comment ref="H1340" authorId="0">
      <text>
        <r>
          <rPr>
            <sz val="11"/>
            <color theme="1"/>
            <rFont val="Arial"/>
          </rPr>
          <t>======
ID#AAAAI2yglDs
467472    (2020-01-10 04:05:06)
ไม่ใช้งบประมาณ</t>
        </r>
      </text>
    </comment>
    <comment ref="H1347" authorId="0">
      <text>
        <r>
          <rPr>
            <sz val="11"/>
            <color theme="1"/>
            <rFont val="Arial"/>
          </rPr>
          <t>======
ID#AAAAI2yglBs
467472    (2020-01-10 04:05:06)
ไม่ใช้งบประมาณ</t>
        </r>
      </text>
    </comment>
    <comment ref="H1353" authorId="0">
      <text>
        <r>
          <rPr>
            <sz val="11"/>
            <color theme="1"/>
            <rFont val="Arial"/>
          </rPr>
          <t>======
ID#AAAAI2yglDc
kanya pakomnam    (2020-01-10 04:05:06)
จัดประชุมครั้งละ</t>
        </r>
      </text>
    </comment>
    <comment ref="H1360" authorId="0">
      <text>
        <r>
          <rPr>
            <sz val="11"/>
            <color theme="1"/>
            <rFont val="Arial"/>
          </rPr>
          <t>======
ID#AAAAI2yglDw
467472    (2020-01-10 04:05:06)
@30จุด*20บาท+2065*2</t>
        </r>
      </text>
    </comment>
    <comment ref="H1409" authorId="0">
      <text>
        <r>
          <rPr>
            <sz val="11"/>
            <color theme="1"/>
            <rFont val="Arial"/>
          </rPr>
          <t>======
ID#AAAAI2yglC4
467472    (2020-01-10 04:05:06)
@3000</t>
        </r>
      </text>
    </comment>
    <comment ref="I1457" authorId="0">
      <text>
        <r>
          <rPr>
            <sz val="11"/>
            <color theme="1"/>
            <rFont val="Arial"/>
          </rPr>
          <t>======
ID#AAAAI2yglBk
467472    (2020-01-10 04:05:06)
งบลุงทุน</t>
        </r>
      </text>
    </comment>
    <comment ref="I1508" authorId="0">
      <text>
        <r>
          <rPr>
            <sz val="11"/>
            <color theme="1"/>
            <rFont val="Arial"/>
          </rPr>
          <t>======
ID#AAAAI2yglCg
467472    (2020-01-10 04:05:06)
งบลุงทุน</t>
        </r>
      </text>
    </comment>
    <comment ref="H1556" authorId="0">
      <text>
        <r>
          <rPr>
            <sz val="11"/>
            <color theme="1"/>
            <rFont val="Arial"/>
          </rPr>
          <t>======
ID#AAAAI2yglBw
467472    (2020-01-10 04:05:06)
@2065*2+2500</t>
        </r>
      </text>
    </comment>
    <comment ref="I1604" authorId="0">
      <text>
        <r>
          <rPr>
            <sz val="11"/>
            <color theme="1"/>
            <rFont val="Arial"/>
          </rPr>
          <t>======
ID#AAAAI2yglCo
467472    (2020-01-10 04:05:06)
งบลงทุน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iLtcMg0u+NrOuSZk7sj+ccuD6hfA=="/>
    </ext>
  </extLst>
</comments>
</file>

<file path=xl/comments5.xml><?xml version="1.0" encoding="utf-8"?>
<comments xmlns="http://schemas.openxmlformats.org/spreadsheetml/2006/main">
  <authors>
    <author/>
  </authors>
  <commentList>
    <comment ref="H272" authorId="0">
      <text>
        <r>
          <rPr>
            <sz val="11"/>
            <color theme="1"/>
            <rFont val="Arial"/>
          </rPr>
          <t>======
ID#AAAAI2yglDg
497445    (2020-01-10 04:05:06)
ค่าเบี้ยเลื้ยง 255 *2คน/วัน/ลูก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iBpCIqUluzTyQSFu6VulWoQgkquA=="/>
    </ext>
  </extLst>
</comments>
</file>

<file path=xl/comments6.xml><?xml version="1.0" encoding="utf-8"?>
<comments xmlns="http://schemas.openxmlformats.org/spreadsheetml/2006/main">
  <authors>
    <author/>
  </authors>
  <commentList>
    <comment ref="O185" authorId="0">
      <text>
        <r>
          <rPr>
            <sz val="11"/>
            <color theme="1"/>
            <rFont val="Arial"/>
          </rPr>
          <t>======
ID#AAAAI2yglA4
sarawut pattanachai    (2020-01-10 04:05:06)
เบรก 1 วัน</t>
        </r>
      </text>
    </comment>
  </commentList>
  <extLst xmlns:r="http://schemas.openxmlformats.org/officeDocument/2006/relationships">
    <ext uri="GoogleSheetsCustomDataVersion1">
      <go:sheetsCustomData xmlns:go="http://customooxmlschemas.google.com/" r:id="rId1" roundtripDataSignature="AMtx7mgLi9rJnylsCbHN4Qf8fD7Hhnw8rg=="/>
    </ext>
  </extLst>
</comments>
</file>

<file path=xl/sharedStrings.xml><?xml version="1.0" encoding="utf-8"?>
<sst xmlns="http://schemas.openxmlformats.org/spreadsheetml/2006/main" count="6230" uniqueCount="1212">
  <si>
    <t>แผนปฏิบัติการ ประจำปี 2563 (ฉบับทบทวนครั้งที่ 1)</t>
  </si>
  <si>
    <t>ลำดับ</t>
  </si>
  <si>
    <t>กิจกรรม</t>
  </si>
  <si>
    <t>ด้านเป้าหมายองค์กร</t>
  </si>
  <si>
    <t xml:space="preserve">สายงานการไฟฟ้า ภาค 2  </t>
  </si>
  <si>
    <t>แผนงาน</t>
  </si>
  <si>
    <t>(Goal)  (Social and Environment)</t>
  </si>
  <si>
    <t>กอง</t>
  </si>
  <si>
    <t>Go to</t>
  </si>
  <si>
    <t>1. วัตถุประสงค์เชิงยุทธศาสตร์</t>
  </si>
  <si>
    <t xml:space="preserve">(Goal)  </t>
  </si>
  <si>
    <t>2. กลยุทธ์ระดับองค์กร</t>
  </si>
  <si>
    <t xml:space="preserve"> 2. กลยุทธ์ระดับองค์กร</t>
  </si>
  <si>
    <t>3. เกณฑ์วัดการดำเนินงานระดับองค์กร</t>
  </si>
  <si>
    <t>GOAL</t>
  </si>
  <si>
    <t>(Strategic Objective)</t>
  </si>
  <si>
    <t xml:space="preserve">     -</t>
  </si>
  <si>
    <t>4. เป้าหมาย</t>
  </si>
  <si>
    <t>กบล.</t>
  </si>
  <si>
    <t>go to</t>
  </si>
  <si>
    <t>SO1 ดำเนินธุรกิจตามหลักธรรมาภิบาลเพื่อการเติบโตอย่างยั่งยืน</t>
  </si>
  <si>
    <t xml:space="preserve">             -</t>
  </si>
  <si>
    <t>- อัตราผลตอบแทนต่อสินทรัพย์รวม (ROA)</t>
  </si>
  <si>
    <t>- ไม่น้อยกว่าร้อยละ  4.83</t>
  </si>
  <si>
    <t>5. กลยุทธ์ระดับสายงาน</t>
  </si>
  <si>
    <t xml:space="preserve"> 5. กลยุทธ์ระดับสายงาน</t>
  </si>
  <si>
    <t xml:space="preserve"> - การบริหารค่าใช้จ่ายในการดำเนินงาน CPI-X</t>
  </si>
  <si>
    <t>- ไม่มากกว่า 31,723 ล้านบาท</t>
  </si>
  <si>
    <t>กบญ.</t>
  </si>
  <si>
    <t>8. แผนงาน/โครงการ/งาน</t>
  </si>
  <si>
    <t>3.1.1 ตรวจสอบมิเตอร์และเส้นทางการพาดสายสื่อสารระหว่างมิเตอร์  ของผู้ประกอบการด้านสื่อสาร</t>
  </si>
  <si>
    <t>9. แผนปฏิบัติ</t>
  </si>
  <si>
    <t>3.1.2 จัดทำและจัดส่งใบแจ้งค่าใช้จ่าย (ใบเสนอราคา) ค่าพาดสายสื่อสารก่อนได้รับอนุญาตทุก operator ภายใน 7 วัน</t>
  </si>
  <si>
    <t>เป้าหมาย</t>
  </si>
  <si>
    <t xml:space="preserve">13. งบประมาณ </t>
  </si>
  <si>
    <t>ผู้รับผิดชอบ</t>
  </si>
  <si>
    <t>4.1 มีการจัดประชุมกระบวนงานการโอนค่าใช้จ่ายเกี่ยวกับงานก่อสร้างขึ้นต้นทุนงานเพื่อลดค่าใช้จ่ายในการดำเนินงาน</t>
  </si>
  <si>
    <t>ไตรมาส1</t>
  </si>
  <si>
    <t>ไตรมาส2</t>
  </si>
  <si>
    <t>ไตรมาส3</t>
  </si>
  <si>
    <t>ไตรมาส4</t>
  </si>
  <si>
    <t>รวม</t>
  </si>
  <si>
    <t>รวม%</t>
  </si>
  <si>
    <t>หมายเหตุ</t>
  </si>
  <si>
    <t>(Operating Strategies หรือ Strategic Initiatives)</t>
  </si>
  <si>
    <t>4.2 การนำเทคโนโลยีดิจิทัลมาใช้สนับสนุนการบริการลูกค้าเพื่อลดค่าใช้จ่ายดำเนินงาน ในการบริการแก้กระแสไฟฟ้าขัดข้อง (คน.9)</t>
  </si>
  <si>
    <t>(ระบุกิจกรรมหลักพร้อมปริมกาณหรือเป้าหมาย)</t>
  </si>
  <si>
    <t>ผลไตรมาส 1</t>
  </si>
  <si>
    <t>ผลไตรมาส 2</t>
  </si>
  <si>
    <t>ผลไตรมาส 3</t>
  </si>
  <si>
    <t>ผลไตรมาส 4</t>
  </si>
  <si>
    <t>(ระบุกิจกรรมหลักพร้อมปริมาณหรือเป้าหมาย)</t>
  </si>
  <si>
    <t>5.1 การปิดงานก่อสร้าง (สถานะ Closed F4 และ Close E2(ยกเลิกงาน))ทุกงบ(C,P,I)งานโครงการ เฉพาะ คฟม.2,คขก.2 ที่เกิดก่อนปี 62ให้ได้ 100%</t>
  </si>
  <si>
    <t>กกค.</t>
  </si>
  <si>
    <t>สถานที่</t>
  </si>
  <si>
    <t>ช่วงเวลา</t>
  </si>
  <si>
    <t>หน่วยงาน</t>
  </si>
  <si>
    <t>(หน่วย : ล้านบาท)</t>
  </si>
  <si>
    <t>5.2 การปิดงานก่อสร้าง(สถานะ Closed F4 และ Close E2 ยกเลิกงาน))ทุกงบ (C,P,I)งานโครงการ เฉพาะ คฟม.2,คขก.2 ที่เกิดขึ้นในปี62 ให้ได้ 80%</t>
  </si>
  <si>
    <t>6.1 ดำเนินงานตามกิจกรรมของแผนงาน CSR ตามที่ กฟภ. กำหนด (12 โครงการ)</t>
  </si>
  <si>
    <t>GOAL CSR</t>
  </si>
  <si>
    <t>กอก.</t>
  </si>
  <si>
    <t>(Activities / Action Steps)</t>
  </si>
  <si>
    <t>6.2 ดำเนินงานตามแผนปรับภูมิทัศน์ระบบจำหน่ายแบบบูรณาการ ดำเนินการตามหลักรุกขกรรม (CSV)</t>
  </si>
  <si>
    <t>7.1 ดำเนินงานตามแผนงานพัฒนาและเสริมสร้างความเข้มแข็งของชุมชนสำคัญ ปี 2563</t>
  </si>
  <si>
    <t xml:space="preserve">กลุ่ม </t>
  </si>
  <si>
    <t>1.1 จัดอบรมหลักสูตร Front Manager ให้ กฟฟ.ชั้น1-3 และ กฟส.</t>
  </si>
  <si>
    <t>Customer</t>
  </si>
  <si>
    <t xml:space="preserve">1.2 ติดตามประเมินผลดำเนินงาน(KPI) ของผู้จัดการศูนย์งานบริการลูกค้า (Front manager) ตามคู่มือการปฏิบัติงานของผู้จัดการศูนย์งานบริการลูกค้า </t>
  </si>
  <si>
    <t>2.1 จัดอบรมหลักสูตรการบริการด้วยใจ (Service mind) ให้กับพนักงานที่ติดต่อกับลูกค้าโดยตรง</t>
  </si>
  <si>
    <t>ภาค 2</t>
  </si>
  <si>
    <t>6. แผนปฏิบัติการด้าน CSR ประจำปี 2563</t>
  </si>
  <si>
    <t>2.2 กฟฟ.ชั้น 1-3จัดอบรม/OJT การบริการด้วยใจ (Service mind) ให้กับตัวแทน เช่น ตัวแทนตัด ต่อกลับมิเตอร์, ตัวแทนตัดต้นไม้, ตัวแทนติดตั้ง รื้อถอน สับเปลี่ยน มิเตอร์ เป็นต้น</t>
  </si>
  <si>
    <t>กรท.</t>
  </si>
  <si>
    <t>6.1 ดำเนินงานตามกิจกรรมของแผนงาน CSR ตามที่ กฟภ. กำหนด</t>
  </si>
  <si>
    <t>3.1 ทุก กฟฟ. จัดกิจกรรมประชาสัมพันธ์เชิญชวนลูกค้ารับบริการผ่าน Internet และ PEA smart plus</t>
  </si>
  <si>
    <t xml:space="preserve">4.1 การให้บริการทางธุรกิจเพื่ออำนวยความสะดวกให้บริการขอใช้ไฟฟ้าตามแนวทาง (Doing Business : World Bank)ดำเนินการภายใน 20 วันปฏิทิน </t>
  </si>
  <si>
    <t>5.1 การให้บริการเสริมโดยไม่คิดค่าใช้จ่ายกับลูกค้ารายสำคัญ (ตามคู่มือ KAMT)</t>
  </si>
  <si>
    <t>หลัก</t>
  </si>
  <si>
    <t>(1) งบทำการ</t>
  </si>
  <si>
    <t>(นโยบาย KEEN 14 ด้าน NH 4 : Smart CSV.)</t>
  </si>
  <si>
    <t xml:space="preserve">6.1 ดำเนินการตาม SLA การจัดการข้อร้องเรียน แยกตามประเภทข้อร้องเรียน </t>
  </si>
  <si>
    <t>(2) งบลงทุน</t>
  </si>
  <si>
    <t>กฟข.</t>
  </si>
  <si>
    <t xml:space="preserve">  1. โครงการ PEA รักษ์น้ำ สร้างฝาย</t>
  </si>
  <si>
    <t>7.1 ทุก กฟฟ. ดำเนินการระบุสถานะการปิดข้อร้องเรียน ลงในเอกสาร VOC 03</t>
  </si>
  <si>
    <t>กฟฟ.ชั้น 1-3</t>
  </si>
  <si>
    <t>กฟส.</t>
  </si>
  <si>
    <t xml:space="preserve">7.2 ตรวจสอบและคัดกรองข้อร้องเรียน/ข้อเสนอแนะ ด้านคุณภาพไฟฟ้า ที่ปิดข้อร้องเรียนแล้ว จากระบบ PEA VOC SYSTEM แต่ยังไม่ดำเนินการแก้ไข </t>
  </si>
  <si>
    <t>8.3 จัดประชุมชี้แจงระเบียบ กฟภ. ว่าด้วยธุรกิจเสริม ปี 2561 ให้ทุก กฟฟ. ทราบ และรวบรวมปัญหาอุปสรรค</t>
  </si>
  <si>
    <t>9.1.1 แต่งตั้ง พนักงานขาย ครบทุก กฟฟ. ชั้น 1-3, กฟส. และ กฟข. ละ 1คน</t>
  </si>
  <si>
    <t>1. แผนงานเพิ่มรายได้ธุรกิจเสริมและธุรกิจที่เกี่ยวเนื่อง</t>
  </si>
  <si>
    <t xml:space="preserve">  2. โครงการ PEA LED</t>
  </si>
  <si>
    <t>1.1 จัดอบรม/ประชุมชี้แจงให้ความรู้ด้านระบบ CS, WMS ในการสร้างข้อมูลหลัก</t>
  </si>
  <si>
    <t>9.1.2 จัดอบรม/ประชุมชี้แจงให้ความรู้ด้านการตลาด แก่พนักงานขาย</t>
  </si>
  <si>
    <t>กฟฉ.1-2-3</t>
  </si>
  <si>
    <t>1.1.1 สำรวจขออนุมัติติดตั้ง Cover และเปลี่ยนสายหลีดของหม้อแปลงเป็นชนิดหุ้มฉนวนสำหรับหม้อแปลงของ กฟฟ.ชั้น 1-3 เป้าหมายร้อยละ 20 ของหม้อแปลง  3 เฟส ทั้งหมด (สำรวจ-ขออนุมัติภายใน ไตรมาส  1)</t>
  </si>
  <si>
    <t>SAIFI/SAIDI</t>
  </si>
  <si>
    <t>กบษ.</t>
  </si>
  <si>
    <t xml:space="preserve">  3. โครงการชุมชนปลอดภัยใช้ไฟ PEA</t>
  </si>
  <si>
    <t>1.1.2 ดำเนินการติดตั้ง Cover และเปลี่ยนสายหลีดของหม้อแปลงเป็นชนิดหุ้มฉนวน ตามข้อ 1.1.1 ให้แล้วเสร็จในไตรมาส 4</t>
  </si>
  <si>
    <t>ไตรมาส 1</t>
  </si>
  <si>
    <t xml:space="preserve">1.1.3 สำรวจขออนุมัติติดตั้ง Animal Barrier ที่จุดติดตั้งฟิวส์แรงสูงป้องกันไลน์แยก, Disconecting Switch ในโซนป้องกันของ CB กฟข.ละ 20 ฟีดเดอร์ (ฟีดเดอร์ที่มีสถิติการทำงานของ CB สูงสุด 20 อันดับแรกสาเหตุจากสัตว์) ภายในไตรมาส 1 </t>
  </si>
  <si>
    <t>กบล.ฝวบ.</t>
  </si>
  <si>
    <t xml:space="preserve">  4. โครงการ  1 ตำบล 1 ช่างไฟฟ้า</t>
  </si>
  <si>
    <t>กบล</t>
  </si>
  <si>
    <t>P</t>
  </si>
  <si>
    <t>1.1.4 ดำเนินการติดตั้ง Animal Barrier (ตามข้อ 1.1.3) ให้แล้วเสร็จในไตรมาส 4</t>
  </si>
  <si>
    <t>กฟฟ.1-3 แห่งละ  2 คน กฟส. แห่งละ 1 คน รวม 2 วัน ใช้งบอบรม เนื่องจากเบิกค่าวิทยการภายใน</t>
  </si>
  <si>
    <t>1.2.1 วิเคราะห์สถิติสายไฟฟ้าแรงสูงขาด และกำหนดมาตรการพร้อมจัดทำแผนดำเนินการป้องกันแล้วเสร็จภายในไตรมาส 1</t>
  </si>
  <si>
    <t xml:space="preserve">  5. โครงการ PEA ส่งเสริมพลังงานทดแทนเพื่อวิสาหกิจชุมชน</t>
  </si>
  <si>
    <t xml:space="preserve">1.3.1 จัดประชุมทบทวนเพื่อปรับปรุงกระบวนการตัดต้นไม้ และทบทวนการกำหนดระยะห่างของต้นไม้กับสายไฟฟ้า ให้มากกว่ามาตรฐานกำหนด </t>
  </si>
  <si>
    <t xml:space="preserve">  6. โครงการ ปันยิ้ม อิ่มบุญ คืนความสุขสู่สังคม</t>
  </si>
  <si>
    <t>1.3.2 ทุก กฟฟ.ชั้น 1-3 กำหนดเส้นทางและ ดำเนินการตัดต้นไม้เพื่อทัศนียภาพที่สวยงามโดยดำเนินการ กฟฟ.ชั้น 1-3 ละ 5 กม. อย่างน้อยปีละ 1 ครั้ง</t>
  </si>
  <si>
    <t>ทั้งหมด 17 บัญชี</t>
  </si>
  <si>
    <t>ระบบงานบริการ (Service Mat.) ให้กับ ผบค. ผปบ. ผมต. ผกป. ผบต.</t>
  </si>
  <si>
    <t xml:space="preserve">  7. โครงการ PEA ทำนุบำรุงศาสนา</t>
  </si>
  <si>
    <t>ฝวธ.(ภ2)</t>
  </si>
  <si>
    <t xml:space="preserve">  8. โครงการ PEA หน่วยแพทย์เคลื่อนที่</t>
  </si>
  <si>
    <t>กบบ. กทส.กบล.ฝวบ.</t>
  </si>
  <si>
    <t xml:space="preserve">  9. โครงการ PEA วันเด็กแห่งชาติ</t>
  </si>
  <si>
    <t>52022010ค่าพาหนะ</t>
  </si>
  <si>
    <t>1.5 เปลี่ยนสายเปลือยเป็นสาย SAC  ในเขตเทศบาลเมือง  100% (ทุกโครงการที่อนุมัติแล้ว )</t>
  </si>
  <si>
    <t>กวว.</t>
  </si>
  <si>
    <t xml:space="preserve">         52022020               ค่าเบี้ยเลี้ยง</t>
  </si>
  <si>
    <t xml:space="preserve">        52022030          ค่าที่พัก</t>
  </si>
  <si>
    <t xml:space="preserve">   52030030       ค่าใช้จ่ายอบรม</t>
  </si>
  <si>
    <t>ค่าตอบแทนวิทยากร 2 ท่าน</t>
  </si>
  <si>
    <t xml:space="preserve"> 10. โครงการ "Save Your Life ใส่ใจเลือดสมอง" </t>
  </si>
  <si>
    <t>1.6 เปลี่ยนสายเปลือยเป็นสาย SAC  ในเขตเทศบาลนคร 100% (ทุกโครงการที่อนุมัติแล้ว )</t>
  </si>
  <si>
    <t xml:space="preserve">2.1 สำรวจ-ปรับปรุงระบบไฟฟ้า วงจรที่ชำรุดเสื่อมสภาพจำนวนมาก ตามแผนงานเปลี่ยนทดแทนฯ(MR.2000) รวบรวมข้อมูลแจ้ง กบร. ปีละครั้ง </t>
  </si>
  <si>
    <t>(นโยบาย KEEN 14 ด้าน KE2 : Smart Service)</t>
  </si>
  <si>
    <t xml:space="preserve"> 11. โครงการ PEA ใส่ใจทุกชีวิต บริจาคโลหิต</t>
  </si>
  <si>
    <t>กฟฉ.1</t>
  </si>
  <si>
    <t xml:space="preserve">3.1 งานก่อสร้าง-ปรับปรุงระบบสายส่ง (งบ I,P) </t>
  </si>
  <si>
    <t>ครั้ง</t>
  </si>
  <si>
    <t xml:space="preserve"> 12. โครงการ PEA พลังงานสะอาดเพื่อชุมชน (สนับสนุนพลังงานทดแทนด้วยระบบ Solar Pump)</t>
  </si>
  <si>
    <t>3.2 ก่อสร้างระบบจำหน่ายแรงสูง (งบ I,P)</t>
  </si>
  <si>
    <t xml:space="preserve">กฟฉ.1                          </t>
  </si>
  <si>
    <t>คน</t>
  </si>
  <si>
    <t xml:space="preserve">รออนุมัติหลักการจาก ฝสส. </t>
  </si>
  <si>
    <t>3.3 ก่อสร้างระบบจำหน่ายแรงต่ำ (งบ I,P)</t>
  </si>
  <si>
    <t>3.4 ติดตั้งระบบหม้อแปลง  (งบ I,P)</t>
  </si>
  <si>
    <t>4.1.1.1 การตรวจสอบและแก้ปัญหามิเตอร์ผิดปกติ ตามใบสั่งงาน U-Cubeคะแนน (NL1) โดยได้ระดับคะแนน NL1 (สะสม) มากกว่าหรือเท่ากับ 4.5</t>
  </si>
  <si>
    <t>Loss</t>
  </si>
  <si>
    <t>กฟฉ.2</t>
  </si>
  <si>
    <t>ครั้ง                  ภายในไตรมาส 1</t>
  </si>
  <si>
    <t>จัดส่งรายงานให้ ฝวธ.(ภ2)</t>
  </si>
  <si>
    <t>รอเป้าหมายจาก ฝสส.</t>
  </si>
  <si>
    <t>4.1.1.2 สำรวจและปรับปรุงอุปกรณ์ประกอบมิเตอร์ ที่มีสภาพเอียง ชำรุด เสื่อมสภาพหรือไม่ปลอดภัยตามมิเตอร์ชำรุด รหัส 05 ใน U-Cube</t>
  </si>
  <si>
    <t>4.1.2.1 มิเตอร์ AMR ดำเนินการตรวจสอบหาสาเหตุและแก้ไขตามใบสั่งงานจากระบบ AMR</t>
  </si>
  <si>
    <t>กฟฉ.3</t>
  </si>
  <si>
    <t>ภายในวันที่ 1 หลังสิ้นไตรมาส</t>
  </si>
  <si>
    <t>4.1.2.2 ตรวจสอบมิเตอร์ผู้ใช้ไฟฟ้ารายใหญ่ที่หน่วยการใช้ไฟฟ้าลดลงมากกว่า 25% ทุกเครื่อง (ความเสี่ยง)</t>
  </si>
  <si>
    <t>4.2 มาตรการตรวจสอบและแก้ไขมิเตอร์ที่มีสภาพผิดปกติที่ได้รับรายงานจากผู้อ่านหน่วย (NL2)</t>
  </si>
  <si>
    <t xml:space="preserve">ภาค 2             </t>
  </si>
  <si>
    <t>4.3.1 มาตรการตรวจสอบมิเตอร์และอุปกรณ์ประกอบตามวาระ (ภายใน 1 ปี) มิเตอร์แรงสูง 115 kV ทุกเครื่อง (มิเตอร์ผู้ใช้ไฟ)</t>
  </si>
  <si>
    <t xml:space="preserve">ฝวธ.(ภ2) รายงานภายในวันที่ 5 หลังสิ้นไตรมาส </t>
  </si>
  <si>
    <t>4.3.2 มิเตอร์แรงสูง 22/33 เควีทุกเครื่อง  (มิเตอร์ผู้ใช้ไฟ)</t>
  </si>
  <si>
    <t>4.3.3 มิเตอร์ประกอบซีทีแรงต่ำทุกเครื่อง (รวมมิเตอร์ผู้ใช้ไฟหม้อแปลงเฉพาะราย) (ทุกราย)</t>
  </si>
  <si>
    <t>แผนดำเนินการ 1 ครั้ง</t>
  </si>
  <si>
    <t>4.3.4 มิเตอร์แรงต่ำ (รายย่อย ; 33% ของจำนวนผู้ใช้ไฟทั้งหมด )</t>
  </si>
  <si>
    <t>4.3.5 ตรวจสอบมิเตอร์แบ่งแดนระหว่างเขต ปีละ 1 ครั้ง</t>
  </si>
  <si>
    <t>4.3.6 ตรวจสอบความเที่ยงตรงมิเตอร์จุดรับซื้อ VSPP ทุกแห่ง  ปีละ 1 ครั้ง</t>
  </si>
  <si>
    <t>4.4.1 มิเตอร์ที่มีความเสี่ยงต่อการละเมิด เช่น โรงโม่หิน โรงน้ำแข็ง</t>
  </si>
  <si>
    <t xml:space="preserve">4.4.2 มิเตอร์ที่มีประวัติการละเมิดฯ  </t>
  </si>
  <si>
    <t>4.5.1 สำรวจจุดติดตั้งดวงโคมเหมาจ่ายไฟสาธารณะและประเมินหน่วยการใช้ไฟฟ้า</t>
  </si>
  <si>
    <t xml:space="preserve">4.5.2 ตรวจสอบและบำรุงรักษามิเตอร์ให้อยู่ในสภาพที่ปลอดภัย  </t>
  </si>
  <si>
    <t>4.6.1 สำรวจจุดติดตั้ง ตู้โทรศัพท์สาธารณะ Wifi CCTV  และประเมินหน่วยการใช้ไฟฟ้า</t>
  </si>
  <si>
    <t>6. แผนปฏิบัติการด้าน CSR ประจำปี 2563 (ต่อ)</t>
  </si>
  <si>
    <t xml:space="preserve">6.2 ดำเนินงานตามแผนปรับภูมิทัศน์ระบบจำหน่ายแบบบูรณาการ </t>
  </si>
  <si>
    <t xml:space="preserve">4.6.2 ตรวจสอบและบำรุงรักษามิเตอร์ตู้โทรศัพท์สาธารณะ Wifi CCTV ให้อยู่ในสภาพที่ปลอดภัย   </t>
  </si>
  <si>
    <t>4.7.1  การสำรวจจุดติดตั้งมิเตอร์แบ่งแดน (NL3)</t>
  </si>
  <si>
    <t>4.7.2 การสร้างแผนงานและดำเนินกิจกรรมลดหน่วยสูญเสียในวงจรไฟฟ้าที่มีหน่วยสูญเสียสูง (NL3)</t>
  </si>
  <si>
    <t>(Integrated Distribution System Townescape) (IDST)</t>
  </si>
  <si>
    <t>4.7.3 สำรวจความต้องการใช้งานสำหรับติดตั้งมิเตอร์ ซีที. วีที.จุดแบ่งแดนในแต่ละ กฟข.(NL3)</t>
  </si>
  <si>
    <t>4.8 มาตรการตรวจสอบมิเตอร์ประกอบซีที. แรงต่ำ และมิเตอร์ประกอบซีที. วีที.แรงสูงในกรณีติดตั้งใหม่ให้ครบถ้วนทุกราย ภายใน 30 วันหลังจ่ายไฟฟ้า</t>
  </si>
  <si>
    <t>4.9.1  มิเตอร์ 1 เฟส อายุการใช้งานเกิน 15 ปี</t>
  </si>
  <si>
    <t>- ดำเนินการตามหลักรุกขกรรม (CSV)</t>
  </si>
  <si>
    <t>4.9.2 มิเตอร์ 3 เฟส อายุการใช้งานเกิน 10 ปี</t>
  </si>
  <si>
    <t>4.10.1  การอบรมพนักงานตรวจสอบมิเตอร์ /ตรวจสอบหน่วย ปีละ 1 ครั้ง</t>
  </si>
  <si>
    <t>2. แผนงานเร่งรัดการปิดใบสั่งงานงานบริการ</t>
  </si>
  <si>
    <t>2.1 เร่งรัดการเบิกต้นทุนงานเข้าใบสั่งงานงานติดตั้งมิเตอร์ใหม่และงานสับเปลี่ยนมิเตอร์ให้</t>
  </si>
  <si>
    <t>4.10.2 การอบรม พบช.ควบคุมผู้ใช้ไฟฟ้ารายใหญ่ /ตรวจสอบหน่วยรายย่อย ปีละ 1 ครั้ง</t>
  </si>
  <si>
    <t>กซข.</t>
  </si>
  <si>
    <t>ไตรมาส 1-4</t>
  </si>
  <si>
    <t>กบญ.ฝบพ.</t>
  </si>
  <si>
    <t>กม.</t>
  </si>
  <si>
    <t>4.10.3  การอบรมพนักงานอ่านหน่วย ปีละ 1 ครั้ง</t>
  </si>
  <si>
    <t>ผู้ใช้ไฟ (ZW01, ZW02) ที่มีการรับชำระเงินจากผู้ใช้ไฟให้ครบถ้วนและปิดใบสั่งงานให้ทัน</t>
  </si>
  <si>
    <t>4.10.4 จัดทำแผนประชาสัมพันธ์เพื่อรณรงค์ป้องกันการละเมิด ฯและดำเนินการ</t>
  </si>
  <si>
    <t>5.1.1 การจ่ายไฟสถานีไฟฟ้าฯ ชั่วคราว (กส)</t>
  </si>
  <si>
    <t>5.1.2 การจ่ายไฟสถานีไฟฟ้าฯ  ถาวร (นยน)</t>
  </si>
  <si>
    <t>ภายในรอบการรับชำระเงินของทุกเดือนจากผู้ขอบริการงานบริการ (WMS)</t>
  </si>
  <si>
    <t xml:space="preserve">5.2 การตัดจ่ายไฟใหม่     </t>
  </si>
  <si>
    <t>ผมต.กฟฟ.ชั้น 1-3</t>
  </si>
  <si>
    <t>กปบ.</t>
  </si>
  <si>
    <t xml:space="preserve">5.3 การเปลี่ยนสายขนาดใหญ่ขึ้น 22/33 เควี  </t>
  </si>
  <si>
    <t>5.4 การแก้ไขกระแสไฟฟ้า Unbalance เกินกว่า 10% ในฟีดเดอร์ที่ โหลดสูงกว่า 5 MW  22/33 เควี ทุกฟีดเดอร์</t>
  </si>
  <si>
    <t xml:space="preserve"> (เฉพาะที่ได้รับชำระเงิน) ไม่น้อยกว่าร้อยละ 90</t>
  </si>
  <si>
    <t>5.5 งานติดตั้ง Capacitor แรงสูง (Fixed)</t>
  </si>
  <si>
    <t>ผบต.กฟส.</t>
  </si>
  <si>
    <t>อบ.</t>
  </si>
  <si>
    <t>5.5 งานติดตั้ง Capacitor แรงสูง (Switched)</t>
  </si>
  <si>
    <t>5.6.1.1 การตรวจสอบแก้ไขจุดต่อจุดสัมผัสใน สฟฟ/สายส่ง/ระบบจำหน่าย/22/33 เควี (ฟีดเดอร์)  สถานีไฟฟ้า</t>
  </si>
  <si>
    <t xml:space="preserve">  ม่วงสามสิบ</t>
  </si>
  <si>
    <t>5.6.1.2 การตรวจสอบแก้ไขจุดต่อจุดสัมผัสใน สฟฟ/สายส่ง/ระบบจำหน่าย/22/33 เควี (ฟีดเดอร์)  สายส่ง</t>
  </si>
  <si>
    <t>กบญ, รายงาน</t>
  </si>
  <si>
    <t>5.6.1.3 การตรวจสอบแก้ไขจุดต่อจุดสัมผัสใน สฟฟ/สายส่ง/ระบบจำหน่าย/22/33 เควี (ฟีดเดอร์)  ระบบจำหน่าย</t>
  </si>
  <si>
    <t>รายงานภายใน 20 วันหลังสิ้นเดือน</t>
  </si>
  <si>
    <t xml:space="preserve">  เขื่องใน</t>
  </si>
  <si>
    <t>5.6.2 การแก้ไขคาปาซิเตอร์ 22/33 เควี ที่หลุดจากระบบให้สามารถ ใช้ได้(100%)</t>
  </si>
  <si>
    <t>สอบถาม ผสง. แล้ว ภาค 2 ไม่ต้องรายงาน</t>
  </si>
  <si>
    <t xml:space="preserve">ศก. </t>
  </si>
  <si>
    <t>5.7.1.1 การคำนวณ Technical Loss 5 ส่วน ระบบสายส่ง 115 kV</t>
  </si>
  <si>
    <t>5.7.1.2 การคำนวณ Technical Loss 5 ส่วน หม้อแปลงกำลัง</t>
  </si>
  <si>
    <t xml:space="preserve">  อุทุมพรพิสัย</t>
  </si>
  <si>
    <t>5.7.1.3 การคำนวณ Technical Loss 5 ส่วน ระบบ 22 - 33 kV</t>
  </si>
  <si>
    <t xml:space="preserve">  ขุขันธ์</t>
  </si>
  <si>
    <t>5.7.1.4 การคำนวณ Technical Loss 5 ส่วน ระบบสายส่ง 115 kV</t>
  </si>
  <si>
    <t xml:space="preserve">  ราษีไศล</t>
  </si>
  <si>
    <t>5.7.1.5 การคำนวณ Technical Loss 5 ส่วน ระบบแรงต่ำ</t>
  </si>
  <si>
    <t>5.7.2 การคำนวณ Technical Loss ของ SPP/VSPP ที่ขนานเข้าระบบ</t>
  </si>
  <si>
    <t xml:space="preserve">  กันทรารมย์</t>
  </si>
  <si>
    <t>5.8 การวิเคราะห์ Technical Loss แยกตามระดับแรงดันและจัดทำแผนแก้ไข</t>
  </si>
  <si>
    <t>ยส.</t>
  </si>
  <si>
    <t>5.9.1 การแก้ไขกระแสไฟฟ้า Unbalance เกินกว่า 20%  (เครื่อง)</t>
  </si>
  <si>
    <t xml:space="preserve">  พนมไพร</t>
  </si>
  <si>
    <t>5.9.2 การสับเปลี่ยนหม้อแปลงที่จ่ายโหลดไม่เหมาะสม (จ่ายโหลดน้อยกว่า 40 %ของขนาดหม้อแปลง)</t>
  </si>
  <si>
    <t xml:space="preserve">  มหาชนะชัย</t>
  </si>
  <si>
    <t>5.9.3 การติดตั้งหม้อแปลงเสริมเพื่อเพิ่มประสิทธิภาพการจ่ายไฟ (เควีเอ)</t>
  </si>
  <si>
    <t>5.10.1 การเปลี่ยนสายแรงต่ำให้มีขนาดใหญ่ขึ้น</t>
  </si>
  <si>
    <t>2. แผนงานเร่งรัดการปิดใบสั่งงานงานบริการ (ต่อ)</t>
  </si>
  <si>
    <t>2.2 เร่งรัดการเบิกต้นทุนงานเข้าใบสั่งงานบริการหลังการขาย (ZW03) ที่มีการรับชำระเงิน</t>
  </si>
  <si>
    <t>มค.</t>
  </si>
  <si>
    <t>5.10.2 การตัดจ่ายไฟใหม่แรงต่ำ (หน่วยนับจากจำนวนเครื่องหม้อแปลง)</t>
  </si>
  <si>
    <t xml:space="preserve">  พยัคฆภูมิพิสัย</t>
  </si>
  <si>
    <t>5.10.3 การปรับปรุงระบบ 1 เฟส 2 สาย เป็นระบบ 1 เฟส 3 สาย</t>
  </si>
  <si>
    <t>จากผู้ใช้ไฟให้ครบถ้วนและปิดใบสั่งงานให้ทันภายในรอบการรับชำระเงินจากผู้ขอบริการ</t>
  </si>
  <si>
    <t>6.1 การปรับปรุงข้อมูลงานก่อสร้างระบบจำหน่ายไฟฟ้าก่อนปี 2562  (เป้าหมายจำนวนงาน ธ.ค.2561 สถานะ F4) ตรงกันใน 2 ระบบ (GIS เฟส 2 กับ SAP (PS)) ทุกงบ ทุกโครงการ ข้อมูลของ GIS เฟส 2 เมื่อเปรียบเทียบกับSAP (PS)</t>
  </si>
  <si>
    <t>GIS</t>
  </si>
  <si>
    <t xml:space="preserve">  วาปีปทุม</t>
  </si>
  <si>
    <t xml:space="preserve">6.2 การปรับปรุงข้อมูลงานก่อสร้างระบบจำหน่ายไฟฟ้าปี 2562  (เป้าหมายจำนวนงาน ธ.ค.2562 สถานะ F4) ตรงกันใน 2 ระบบ (GIS เฟส 2 กับ SAP (PS)) ทุกงบ ทุกโครงการ ข้อมูลของ GIS เฟส 2 เมื่อเปรียบเทียบกับSAP (PS)  </t>
  </si>
  <si>
    <t xml:space="preserve">  โกสุมพิสัย</t>
  </si>
  <si>
    <t xml:space="preserve">6.3 การปรับปรุงข้อมูลงานก่อสร้างระบบจำหน่ายไฟฟ้าปี 2563  (เป้าหมายจำนวนงานทุกสิ้นไตรมาส สถานะ F4) ตรงกันใน 2 ระบบ (GIS เฟส 2 กับ SAP (PS)) ทุกงบ ทุกโครงการ ข้อมูลของ GIS เฟส 2 เมื่อเปรียบเทียบกับSAP (PS)  </t>
  </si>
  <si>
    <t>งานบริการ (WMS) (เฉพาะที่ได้รับชำระเงิน) ไม่น้อยกว่าร้อยละ 90</t>
  </si>
  <si>
    <t xml:space="preserve">  บรบือ</t>
  </si>
  <si>
    <t>6.4 ปรับปรุงพิกัดมิเตอร์ในระบบ GIS ให้ตรงกันกับข้อมูลพิกัดมิเตอร์จากระบบจดหน่วยที่มีพิกัดมีค่าคาดเคลื่อนไม่เกิน 10 เมตรต่อเนื่อง 4 เดือน (เป้าหมายจากรายงานเทียบพิกัดจดหน่วยตำแหน่งเดียวกัน) ทุกกฟฟ.ชั้น 1-3  (ไตรมาส 1 รายงาน 80% ของเป้าหมาย)</t>
  </si>
  <si>
    <t>ผปบ.กฟฟ.ชั้น 1-3</t>
  </si>
  <si>
    <t xml:space="preserve">  เชียงยืน</t>
  </si>
  <si>
    <t>6.5 ปรับปรุงพิกัดมิเตอร์ในระบบจดหน่วยสำหรับข้อมูลพิกัดมิเตอร์จากระบบจดหน่วยที่มีพิกัดมีค่าคาดเคลื่อนเกิน 10 เมตรต่อเนื่อง 4 เดือน กฟฟ.นำร่อง (กฟจ.ขอนแก่น,  กฟจ.อุบลราชธานี, กฟจ.นครราชสีมา) (ไตรมาส 1 รายงาน 20% ของเป้าหมาย)</t>
  </si>
  <si>
    <t xml:space="preserve"> ผกป.,ผบต.กฟส.</t>
  </si>
  <si>
    <t>6.6 สำรวจและปรับปรุงข้อมูลเฟสมิเตอร์ในระบบ GIS 30% ของจำนวนหม้อแปลง กฟภ.ในพื้นที่ รายงานไตรมาสละ 25% ของเป้าหมาย</t>
  </si>
  <si>
    <t>กส.</t>
  </si>
  <si>
    <t>7.1 รายงานผลการดำเนินงานการจัดทำข้อตกลงระดับการให้บริการ (SLA) กระบวนการ P1-P11 ของ กฟฟ.ชั้น 1-3 และ กฟส.</t>
  </si>
  <si>
    <t>SLA</t>
  </si>
  <si>
    <t xml:space="preserve">  หนองกุงศรี</t>
  </si>
  <si>
    <t>8.1 ให้รายงานตามแผนงานส่งเสริมและผลักดันงานวิจัยไปใช้ประโยชน์</t>
  </si>
  <si>
    <t>นวัตกรรม</t>
  </si>
  <si>
    <t xml:space="preserve">  ยางตลาด</t>
  </si>
  <si>
    <t>8.2 ขยายผลนวัตกรรมใช้งานภายใน กฟข. อย่างน้อย 2 ชิ้นงาน</t>
  </si>
  <si>
    <t>รอ.</t>
  </si>
  <si>
    <t>8.3 ขยายผลนวัตกรรมใช้งานภายในภาค อย่างน้อย 1 ชิ้นงาน</t>
  </si>
  <si>
    <t xml:space="preserve">  สุวรรณภูมิ</t>
  </si>
  <si>
    <t xml:space="preserve">8.4 จัดอบรมเพื่อพัฒนาศักยภาพของนักประดิษฐ์ </t>
  </si>
  <si>
    <t xml:space="preserve">  เกษตรวิสัย</t>
  </si>
  <si>
    <t>8.5 จัดประชุมทบทวนนวัตกรรมและดิจิทัลของสายงานการไฟฟ้าภาค 2</t>
  </si>
  <si>
    <t>9.1 ดำเนินโครงการนำร่องมาตรการบังคับใช้เกณฑ์มาตรฐานอนุรักษ์พลังงาน(Energy Efficiency Resource Standards : EERS)</t>
  </si>
  <si>
    <t>พลังงาน</t>
  </si>
  <si>
    <t xml:space="preserve">  อาจสามารถ</t>
  </si>
  <si>
    <t>3.แผนงานเพิ่มรายได้อื่น</t>
  </si>
  <si>
    <t>3.1 ตรวจสอบการละเมิดพาดสายสื่อสาร ด้วยระบบ TAMS ในส่วนที่เหลือจากปี 2562</t>
  </si>
  <si>
    <t xml:space="preserve">2.1 กอก.กฟข. จัดการบรรยายหรือกิจกรรมที่สอดแทรกเนื้อหาด้านการกำกับแลกิจการที่ดี คุณธรรม จริยธรรม และความโปร่งใส ให้พนักงาน </t>
  </si>
  <si>
    <t>L2 สู่ความยั่งยืน</t>
  </si>
  <si>
    <t>มห.</t>
  </si>
  <si>
    <t xml:space="preserve">3.1 ดำเนินการตามแผนงานยกระดับความผูกพันของบุคลากร กฟภ. </t>
  </si>
  <si>
    <t>ดำเนินการตรวจสอบผู้ประกอบการทุกราย ทุก กฟฟ.ชั้น 1-3  รวม กฟฟ.ในสังกัด</t>
  </si>
  <si>
    <t xml:space="preserve">  คำชะอี</t>
  </si>
  <si>
    <t xml:space="preserve">3.2 ติดตามรายงานผลความก้าวหน้าตามแผนงานข้อ 3.1 ส่งให้ ฝวธ.(ภ2) ตามกำหนด </t>
  </si>
  <si>
    <t>อจ.</t>
  </si>
  <si>
    <t xml:space="preserve">3.1.1 ตรวจสอบมิเตอร์และเส้นทางการพาดสายสื่อสารระหว่างมิเตอร์  </t>
  </si>
  <si>
    <t>4.1 ทุกหน่วยงาน ทบทวนการแต่งตั้งและขึ้นทะเบียน จป. ให้เป็นปัจจุบัน</t>
  </si>
  <si>
    <t>L3 คปภ.</t>
  </si>
  <si>
    <t xml:space="preserve">  เลิงนกทา</t>
  </si>
  <si>
    <t>4.2 จัดหลักสูตรฝึกอบรมเจ้าหน้าที่ความปลอดภัยในการทำงาน (จป.)</t>
  </si>
  <si>
    <t>สล.</t>
  </si>
  <si>
    <t>ของผู้ประกอบการด้านสื่อสาร</t>
  </si>
  <si>
    <t xml:space="preserve">  โพนทอง</t>
  </si>
  <si>
    <t xml:space="preserve">4.3 จัดหลักสูตรฝึกอบรมเจ้าหน้าที่ความปลอดภัยในการทำงาน (จป.บริหาร) </t>
  </si>
  <si>
    <t xml:space="preserve">สดจ. </t>
  </si>
  <si>
    <t>4.4 ฝึกอบรมทบทวนการปฏิบัติงานด้วยความปลอดภัยสำหรับ พนักงาน, ลูกจ้าง</t>
  </si>
  <si>
    <t xml:space="preserve">  กุฉินารายณ์</t>
  </si>
  <si>
    <t>4.5 จัดประชุมสัมมนางานด้านความปลอดภัยของ จป.วิชาชีพ/ เทคนิคขั้นสูง</t>
  </si>
  <si>
    <t>กล.</t>
  </si>
  <si>
    <t xml:space="preserve">4.6 ศึกษาดูงาน ด้านความปลอดภัย หน่วยงานภายนอกเพื่อยกระดับความปลอดภัย </t>
  </si>
  <si>
    <t xml:space="preserve">  ขุนหาญ</t>
  </si>
  <si>
    <t>5.1  กฟฟ.  ทุกแห่ง ตรวจสอบและดำเนินการแก้ไขระบบไฟฟ้าจุดที่อาจก่อให้เกิดอันตรายแก่ประชาชน</t>
  </si>
  <si>
    <t>ดอ.</t>
  </si>
  <si>
    <t>กรอกผลแผยก กฟฟ</t>
  </si>
  <si>
    <t xml:space="preserve">  น้ำยืน</t>
  </si>
  <si>
    <t xml:space="preserve">6.1 ติดตามการตรวจประเมิน ระบบการจัดการความปลอดภัยของ กฟภ. (PEA- SMS)  </t>
  </si>
  <si>
    <t xml:space="preserve">  บุณฑริก</t>
  </si>
  <si>
    <t>วรช.</t>
  </si>
  <si>
    <t>7.1 จัดกิจกรรม สัปดาห์ ความปลอดภัย ประจำปี (แต่ละ กฟข.) ภายในไตรมาส 2</t>
  </si>
  <si>
    <t xml:space="preserve">  พิบูลมังสาหาร</t>
  </si>
  <si>
    <t xml:space="preserve">7.2 จัดอบรมปรับเปลี่ยน mind set ด้านความปลอดภัย สำหรับพนักงานสายงานการไฟฟ้า </t>
  </si>
  <si>
    <t>ตผ.</t>
  </si>
  <si>
    <t>8.1 แต่งตั้งคณะทำงานลดการใช้กระดาษ เพื่อทำหน้าที่ติดตามและตรวจสอบ</t>
  </si>
  <si>
    <t>L4 ลดกระดาษ</t>
  </si>
  <si>
    <t xml:space="preserve">  เขมราฐ</t>
  </si>
  <si>
    <t>9.1 จัดทำแผนบริหารความเสี่ยงระดับสายงาน ปี 2563</t>
  </si>
  <si>
    <t>L5  Enabler</t>
  </si>
  <si>
    <t>9.2 ดำเนินการ ติดตามผล และจัดทำรายงานตามแผนบริหารความเสี่ยง</t>
  </si>
  <si>
    <t>10.1 ปรับปรุง/จัดวางระบบการควบคุมภายในของหน่วยงานประจำ ปี 2563</t>
  </si>
  <si>
    <t>10.2 ดำเนินการ ติดตามผล และจัดทำรายงานตามแผนการปรับปรุงการควบคุมภายใน</t>
  </si>
  <si>
    <t xml:space="preserve">7.แผนงานพัฒนากระบวนการจากคู่มือ ISPA </t>
  </si>
  <si>
    <t xml:space="preserve">11.1.1 จัดทำแผนการดำเนินการ โดยระบุกิจกรรมย่อย และเป้าหมายของแต่ละกิจกรรมที่จะดำเนินการให้สอดคล้องกับแผนแม่บทการบริการลูกค้า </t>
  </si>
  <si>
    <t>(พัฒนาและเสริมสร้างความเข้มแข็งของชุมชนสำคัญ)</t>
  </si>
  <si>
    <t>12.1 สรุปข้อมูลเสียงของลูกค้า (ความต้องการ ความคาดหวัง ความไม่พึงพอใจ แต่ละช่องทาง ส่งให้คณะทำงาน SEPA หมวด 3</t>
  </si>
  <si>
    <t>กฟจ.อบ. 2 ชุมชน</t>
  </si>
  <si>
    <t>12.2.1 การรับฟังเสียงลูกค้าทางโทรศัพท์ (Voice-based) (VOC-03-005)</t>
  </si>
  <si>
    <t xml:space="preserve">12.2.2 การรับฟังด้วยการปฏิสัมพันธ์ (Interaction-based) 
        </t>
  </si>
  <si>
    <t xml:space="preserve">12.2.3 การสำรวจข้อมูลลูกค้าธุรกิจเสริมโดยการใช้โทรศัพท์สอบถามความพึงพอใจภายหลังจากใช้บริการ 15 วัน ตามแบบฟอร์ม </t>
  </si>
  <si>
    <t xml:space="preserve">12.3.1 สรุปผลการสำรวจความพึงพอใจของลูกค้าที่ใช้บริการธุรกิจเสริม ทุกไตรมาส </t>
  </si>
  <si>
    <t>12.4 จัดทำแผนการปรับปรุงกระบวนการทำงาน/แผนปฏิบัติการจากข้อมูลเสียงของลูกค้า</t>
  </si>
  <si>
    <t>12.5 ดำเนินการปิดข้อร้องเรียนทั่วไปได้ภายใน 15 วัน</t>
  </si>
  <si>
    <t>12.6 ดำเนินการปิดข้อร้องเรียนทั่วไป ปิดได้ภายใน 30 วัน</t>
  </si>
  <si>
    <t>12.7.1 จัดทำแผน/แนวทางการปฏิบัติงานเชิงป้องกันข้อร้องเรียนของลูกค้า</t>
  </si>
  <si>
    <t>12.7.2 รายงานผลตามแผน/แนวทางการปฏิบัติงานเชิงป้องกันข้อร้องเรียนของลูกค้า</t>
  </si>
  <si>
    <t xml:space="preserve">13.1.1.1  สุ่มสอบถามลูกค้าโดยวิธีโทรศัพท์ </t>
  </si>
  <si>
    <t>13.1.1.2 สรุปรายงานสถิติ วิเคราะห์ความพึงพอใจ/ข้อคิดเห็น/ความต้องการ/ข้อเสนอแนะ</t>
  </si>
  <si>
    <t>13.1.2  นำข้อมูลป้อนกลับจากลูกค้า จากระบบประเมินความพึงพอใจ (Smile Box)</t>
  </si>
  <si>
    <t xml:space="preserve">13.2 เพิ่มสัดส่วนจำนวนลูกค้าที่ประเมินความพึงพอใจ ผ่านกล่องประเมินความพึงพอใจ(Smile Box) เทียบกับจำนวนคิวทั้งหมด ไม่น้อยกว่าร้อยละ 60 </t>
  </si>
  <si>
    <t>13.3.1 สรุปรายงานการสนับสนุนลูกค้ารายใหม่ตามข้อมูล BOI/หน่วยงานท้องถิ่น</t>
  </si>
  <si>
    <t xml:space="preserve">13.3.2 การเยี่ยมเยือนลูกค้า high value และ/หรือลูกค้ารายสำคัญอื่น </t>
  </si>
  <si>
    <t xml:space="preserve">13.3.3 เยี่ยมเยือนลูกค้ารายสำคัญโดยผู้บริหารระดับสูง/หรือผู้แทนของหน่วยงาน </t>
  </si>
  <si>
    <t xml:space="preserve">13.3.4 พนักงาน KAMR สรุปวิเคราะห์ปัญหา/ความต้องการลูกค้า high value และ/หรือลูกค้ารายสำคัญ จากข้อมูลในระบบบริหารลูกค้า CRM Plus </t>
  </si>
  <si>
    <t>13.4 จัดสัมมนาลูกค้ากลุ่มอุตสาหกรรม กลุ่มพาณิชย์ และหน่วยงานราชการรายใหญ่</t>
  </si>
  <si>
    <t xml:space="preserve">14.1.1 สรุปข้อมูลการประเมินประสิทธิภาพการส่งจ่ายแยกเป็นพื้นที่ด้านแรงดันไฟฟ้า  </t>
  </si>
  <si>
    <t xml:space="preserve">14.1.2 สรุปข้อมูลการประเมินประสิทธิภาพการส่งจ่ายแยกเป็นพื้นที่ ด้านความเพียงพอ      </t>
  </si>
  <si>
    <t xml:space="preserve">15.1 งานสำรวจนำเข้าข้อมูลสายสื่อสารโทรคมนาคมของหน่วยงานต่างๆ บนเสาไฟฟ้าของ กฟภ. ในระบบ TAMS </t>
  </si>
  <si>
    <t>L6 งานตามนโยบาย</t>
  </si>
  <si>
    <t>16.1.1 จัดระเบียบสายสื่อสารเส้นทางที่มีการติดตั้งคอนสื่อสารเดิมอยู่แล้ว โดยมีขนาดเส้นผ่านศูนย์กลางของสายสื่อสารรวม มากกว่า 300 มม.</t>
  </si>
  <si>
    <t xml:space="preserve">16.1.2 จัดระเบียบสายสื่อสารเส้นทางที่มีการติดตั้งคอนสื่อสารเดิมอยู่แล้ว โดยมีขนาดเส้นผ่านศูนย์กลางของสายสื่อสารรวม100- 300 มม.                </t>
  </si>
  <si>
    <t>16.2 สำรวจตรวจสอบสายสื่อสารที่หย่อนยาน และมีความสูงต่ำกว่าระดับมาตรฐาน (เป็นอันตรายต่อชีวิตและทรัพย์สินของประชาชน)</t>
  </si>
  <si>
    <t>16.3 สำรวจตรวจสอบสายสื่อสารที่หย่อนยาน และมีความสูง  ต่ำกว่าระดับมาตรฐานที่มีความเสี่ยงปานกลาง (ไม่เป็นไปตามมาตรฐาน กฟภ. แต่อยู่ในแนวทางสัญจร</t>
  </si>
  <si>
    <t xml:space="preserve">17.1 ขยายผลโครงการสำนักงานสีเขียว (Green  Office) และตรวจประเมิน โดยคณะผู้ตรวจ กรมส่งเสริมคุณภาพสิ่งแวดล้อม </t>
  </si>
  <si>
    <t>17.1.1 จัดอบรมให้ความรู้ กฟฟ. ที่สมัครเข้าร่วมโครงการ และ กฟฟ. ที่ ขอต่ออายุ โดยคณะทำงานจัดการสิ่งแวดล้อม (Green Office) ของสายงานการไฟฟ้าภาค 2</t>
  </si>
  <si>
    <t xml:space="preserve">17.1.2 ดำเนินการ Internal Audit ให้กับการไฟฟ้าที่เข้าโครงการสำนักงานสีเขียว โดยทีมAuditor  ของ กฟข. </t>
  </si>
  <si>
    <t>17.2 รักษามาตรฐานการพัฒนาสำนักงาน กฟภ. ให้เป็นสำนักงานสีเขียว (Green Office)</t>
  </si>
  <si>
    <t>17.3 ดำเนินการ Internal Audit ให้กับ กฟฟ. ที่ขอต่ออายุ โดย ทีม Auditor ของ กฟข.</t>
  </si>
  <si>
    <t>18.1 รักษามาตรฐานการให้บริการของศูนย์ราชการสะดวก (GECC)</t>
  </si>
  <si>
    <t>18.1.1 จัดอบรมให้ความรู้ เกี่ยวกับมาตรฐานศูนย์ราชการสะดวก (GECC) ให้กับ กฟฟ.ที่ขอ</t>
  </si>
  <si>
    <t xml:space="preserve">18.2 ขยายผลการดำเนินงานได้รับการรับรองมาตรฐานการให้บริการของศูนย์ราชการสะดวกครบทุกการไฟฟ้าจุดรวมงาน </t>
  </si>
  <si>
    <t>19.1 ติดตามประเมินผลการจัดเก็บข้อมูลงานยานพาหนะ โดยมีการ Update (โดยตรวจสอบ การ Update ข้อมูล จากโปรแกรม Car Management System (CMS)</t>
  </si>
  <si>
    <t>19.2 ประชุมชี้แจงแผนงานและเร่งรัดดำเนินงานทุกงบทุกโครงการ</t>
  </si>
  <si>
    <t>20.1 รายงานการเบิกจ่ายเงินงบลงทุนทุกโครงการและงานจัดซื้อจัดจ้าง (รายงานทุกเดือน)</t>
  </si>
  <si>
    <t>3.1.2 จัดทำและจัดส่งใบแจ้งค่าใช้จ่าย (ใบเสนอราคา) ค่าพาดสายสื่อสารก่อนได้รับอนุญาต</t>
  </si>
  <si>
    <t>ทุก operator ภายใน 7 วัน</t>
  </si>
  <si>
    <t>กกค.ฝวบ.</t>
  </si>
  <si>
    <t>กกค</t>
  </si>
  <si>
    <t>4. แผนงานลดค่าใช้จ่ายในการดำเนินงาน</t>
  </si>
  <si>
    <t>4.1 มีการจัดประชุมกระบวนงานการโอนค่าใช้จ่ายเกี่ยวกับงานก่อสร้างขึ้นต้นทุนงาน</t>
  </si>
  <si>
    <t>กฟฟ.1-3 แห่งละ  2 คน กฟส. แห่งละ 2 คน 1 วัน</t>
  </si>
  <si>
    <t>เพื่อลดค่าใช้จ่ายในการดำเนินงาน</t>
  </si>
  <si>
    <t>52022020ค่าเบี้ยเลี้ยง</t>
  </si>
  <si>
    <t>52022030ค่าที่พัก</t>
  </si>
  <si>
    <t>52030030 ค่าใช้จ่ายประชุมชี้แจง</t>
  </si>
  <si>
    <t>4. แผนงานลดค่าใช้จ่ายในการดำเนินงาน (ต่อ)</t>
  </si>
  <si>
    <t>4.2 การนำเทคโนโลยีดิจิทัลมาใช้สนับสนุนการบริการลูกค้าเพื่อลดค่าใช้จ่าย</t>
  </si>
  <si>
    <t>ไตรมาส 2</t>
  </si>
  <si>
    <t>กบญ., กรท.ฝบพ.</t>
  </si>
  <si>
    <t>ดำเนินงาน ในการบริการแก้กระแสไฟฟ้าขัดข้อง (คน.9)</t>
  </si>
  <si>
    <t>แห่ง</t>
  </si>
  <si>
    <t>กบษ.ฝปบ.</t>
  </si>
  <si>
    <t>แห่ง                  ภายในไตรมาส 2</t>
  </si>
  <si>
    <t>5. แผนงานบริหารจัดการสินทรัพย์</t>
  </si>
  <si>
    <t>5.1 การปิดงานก่อสร้าง (สถานะ Closed F4 และ Close E2 (ยกเลิกงาน))</t>
  </si>
  <si>
    <t>ทุกงบ (C,P,I) งานโครงการ เฉพาะ คฟม.2,คขก.2 ในส่วน ที่เกิดขึ้น ก่อนปี 2562 ให้ได้ 100%</t>
  </si>
  <si>
    <t>(ยกเว้นงานที่ดิน-หมู่บ้านจัดสรร และงานก่อสร้างที่ส่วนกลางดำเนินงาน)</t>
  </si>
  <si>
    <t>กบว.(ภ2)</t>
  </si>
  <si>
    <t xml:space="preserve">ฝวธ.(ภ2) รายงานภายใน 35 วันหลังสิ้นไตรมาส </t>
  </si>
  <si>
    <t>5.2 การปิดงานก่อสร้าง (สถานะ Closed F4 และ Close E2 (ยกเลิกงาน))</t>
  </si>
  <si>
    <t>ทุกงบ (C,P,I) งานโครงการ เฉพาะ คฟม.2,คขก.2 ในส่วน ที่เกิดขึ้น ในปี 2562 ให้ได้ 80%</t>
  </si>
  <si>
    <t>กรอกผลไตรมาส 1</t>
  </si>
  <si>
    <t>ด้านลูกค้า</t>
  </si>
  <si>
    <t>(Customer Value Proposition )</t>
  </si>
  <si>
    <t xml:space="preserve">   CR1 ยกระดับมาตรฐานของผลิตภัณฑ์</t>
  </si>
  <si>
    <t xml:space="preserve">   - ความพึงพอใจของลูกค้า</t>
  </si>
  <si>
    <t xml:space="preserve"> - ไม่น้อยกว่าระดับ  4.37</t>
  </si>
  <si>
    <t>SO3   มุ่งเน้นการตอบสนองความต้องการของทุกกลุ่มลูกค้า</t>
  </si>
  <si>
    <t xml:space="preserve">         และการให้บริการของลูกค้า โดยใช้เทคโนโลยีดิจิทัล</t>
  </si>
  <si>
    <t xml:space="preserve">        กลุ่มลูกค้ารายย่อย (บ้านอยู่อาศัย และพาณิชย์รายย่อย)</t>
  </si>
  <si>
    <t xml:space="preserve"> - ไม่น้อยกว่าร้อยละ 4.40</t>
  </si>
  <si>
    <t xml:space="preserve">         </t>
  </si>
  <si>
    <t xml:space="preserve">        (Customer Service)</t>
  </si>
  <si>
    <t xml:space="preserve">        กลุ่มลูกค้ารายใหญ่ (อุตสาหกรรม และพาณิชย์รายใหญ่)</t>
  </si>
  <si>
    <t xml:space="preserve"> - ไม่น้อยกว่าร้อยละ 4.32</t>
  </si>
  <si>
    <t xml:space="preserve">   CR2  การสร้างความสัมพันธ์กับลูกค้าในระยะยาว</t>
  </si>
  <si>
    <t xml:space="preserve">        ภาครัฐและอื่นๆ (ราชการ และรัฐวิสาหกิจ และอื่นๆ)</t>
  </si>
  <si>
    <t xml:space="preserve"> - ไม่น้อยกว่าร้อยละ 4.33</t>
  </si>
  <si>
    <t xml:space="preserve">          และรักษาฐานลูกค้ารายสำคัญ (CRM)</t>
  </si>
  <si>
    <t xml:space="preserve">   - ร้อยละต้นทุนการให้บริการลูกค้าที่ลดลง</t>
  </si>
  <si>
    <t xml:space="preserve"> - ไม่น้อยกว่าร้อยละ 10</t>
  </si>
  <si>
    <t xml:space="preserve">   CR3  สร้างประสบการณ์ที่ดีกับลูกค้า  (Customer Experience)</t>
  </si>
  <si>
    <t xml:space="preserve"> -ความสำเร็จในการวิเคราะห์และจัดทาฐานข้อมูลของ Potential</t>
  </si>
  <si>
    <t xml:space="preserve"> - ไม่น้อยกว่าระดับ 5</t>
  </si>
  <si>
    <t xml:space="preserve"> Customer (Strategic และ Star) เพื่อกาหนด กลยุทธ์ทางการตลาด</t>
  </si>
  <si>
    <t xml:space="preserve">   NM1  ส่งเสริมการลงทุนและใช้ประโยชน์ความร่วมือ </t>
  </si>
  <si>
    <t xml:space="preserve">   - ความสำเร็จของแผนการดำเนินธุรกิจเกี่ยวเนื่อง</t>
  </si>
  <si>
    <t xml:space="preserve"> -ไม่น้อยกว่าร้อยละ 100</t>
  </si>
  <si>
    <t>ในกลุ่มธุรกิจเกี่ยวเนื่อง</t>
  </si>
  <si>
    <t>SO4   การเพิ่มมูลค่าทางธุรกิจขององค์กร โดยสร้าง Advantaged Portfolio</t>
  </si>
  <si>
    <t xml:space="preserve">           เพื่อพัฒนาธุรกิจเกี่ยวเนื่อง</t>
  </si>
  <si>
    <t xml:space="preserve">   - ความพึงพอใจลูกค้า Key Account, High Valua</t>
  </si>
  <si>
    <t xml:space="preserve">   - รายได้ธุรกิจเกี่ยวเนื่อง</t>
  </si>
  <si>
    <t xml:space="preserve"> - ไม่น้อยกว่าร้อยละ 4.34</t>
  </si>
  <si>
    <t xml:space="preserve"> -ไม่น้อยกว่า 6,525 ล้านบาท</t>
  </si>
  <si>
    <t xml:space="preserve">   - ความสำเร็จของแผนงานพัฒนา PEA Customer Journey</t>
  </si>
  <si>
    <t xml:space="preserve"> - ไม่น้อยกว่าร้อยละ 100</t>
  </si>
  <si>
    <t>6. เกณฑ์วัดการดำเนินงานระดับสายงาน</t>
  </si>
  <si>
    <t>7. เป้าหมาย</t>
  </si>
  <si>
    <t xml:space="preserve">   - ความพึงพอใจของลูกค้าของสายงานการไฟฟ้า ภาค 2</t>
  </si>
  <si>
    <t xml:space="preserve">   -  รายได้ธุรกิจเกี่ยวเนื่อง</t>
  </si>
  <si>
    <t xml:space="preserve">   - ความพึงพอใจลูกค้า</t>
  </si>
  <si>
    <t xml:space="preserve"> -ไม่น้อยกว่า………ล้านบาท</t>
  </si>
  <si>
    <t xml:space="preserve"> - ไม่น้อยกว่าระดับ…………</t>
  </si>
  <si>
    <r>
      <t xml:space="preserve">   - ร้อยละต้นทุนการให้บริการลูกค้าที่ลดลง </t>
    </r>
    <r>
      <rPr>
        <b/>
        <sz val="16"/>
        <rFont val="Wingdings"/>
      </rPr>
      <t>µ</t>
    </r>
  </si>
  <si>
    <t xml:space="preserve"> - ไม่น้อยกว่าร้อยละ .........</t>
  </si>
  <si>
    <t xml:space="preserve">       </t>
  </si>
  <si>
    <t xml:space="preserve">8.แผนงานเพิ่มรายได้จากธุรกิจที่เกี่ยวเนื่องของ PEA </t>
  </si>
  <si>
    <t xml:space="preserve">8.1 ทบทวนคณะทำงานด้านธุรกิจเสริม และธุรกิจเกี่ยวเนื่อง </t>
  </si>
  <si>
    <t>และ Doing Business</t>
  </si>
  <si>
    <t>ฝวธ.(ภ2) จัดตั้งคณะทำงานฯ ภายในไตรมาส 1</t>
  </si>
  <si>
    <t xml:space="preserve">1. แผนงานขยายผลปฏิบัติงานของผู้จัดการศูนย์ </t>
  </si>
  <si>
    <t>(นโยบาย KEEN 14 ด้าน EB2 : PEA Product)</t>
  </si>
  <si>
    <t xml:space="preserve">งานบริการลูกค้า (Front Manager) </t>
  </si>
  <si>
    <t xml:space="preserve"> - </t>
  </si>
  <si>
    <t>(นโยบาย KEEN 14 ด้าน NH1: Smart Workforce)</t>
  </si>
  <si>
    <t>ครั้ง              ภายในไตรมาส 2</t>
  </si>
  <si>
    <t>8.2 ทบทวนกลยุทธ์, เป้าหมาย และแผนงานด้านการตลาด</t>
  </si>
  <si>
    <t>คณะทำงานด้านงานธุรกิจเสริมและธุรกิจเกี่ยวเนื่อง จัดประชุม</t>
  </si>
  <si>
    <t>ภายในเดือนเมษายน 2563</t>
  </si>
  <si>
    <t xml:space="preserve">1.2 ติดตามและประเมินผลการดำเนินงาน (KPI) ของผู้จัดการศูนย์งานบริการลูกค้า </t>
  </si>
  <si>
    <t>งานบริการลูกค้า (Front Manager) (ต่อ)</t>
  </si>
  <si>
    <t xml:space="preserve">8.3 จัดประชุมชี้แจงระเบียบ กฟภ. ว่าด้วยธุรกิจเสริม ปี 2561 ให้ทุก กฟฟ. ทราบ </t>
  </si>
  <si>
    <t xml:space="preserve">(Front manager) ตามคู่มือการปฏิบัติงานของผู้จัดการศูนย์งานบริการลูกค้า </t>
  </si>
  <si>
    <t>และรวบรวมปัญหาอุปสรรค</t>
  </si>
  <si>
    <t xml:space="preserve">กฟฉ.1            </t>
  </si>
  <si>
    <t xml:space="preserve">กฟฉ.1        </t>
  </si>
  <si>
    <t xml:space="preserve">กฟฉ.2          </t>
  </si>
  <si>
    <t>รายงานภายใน 15 วัน หลังสิ้นไตรมาส</t>
  </si>
  <si>
    <t xml:space="preserve">กฟฉ.2           </t>
  </si>
  <si>
    <t>ภายในไตรมาส 1</t>
  </si>
  <si>
    <t>จัดประชุม ภายในไตรมาส 1</t>
  </si>
  <si>
    <t xml:space="preserve">กฟฉ.3                 </t>
  </si>
  <si>
    <t>ฝวธ.(ภ2) รายงานผลภายใน 1 เดือน หลังสิ้นไตรมาส</t>
  </si>
  <si>
    <t>2. แผนงานพัฒนาศักยภาพพนักงานในด้าน</t>
  </si>
  <si>
    <t>2.1 จัดอบรมหลักสูตรการบริการด้วยใจ (Service mind) ให้กับพนักงานที่ติดต่อกับ</t>
  </si>
  <si>
    <t>การสร้างความสัมพันธ์กับลูกค้า</t>
  </si>
  <si>
    <t>ลูกค้าโดยตรง เช่น กลุ่มพนักงาน Front Office, พนักงาน E/O เป็นต้น</t>
  </si>
  <si>
    <t>9. แผนงานเพิ่มรายได้ธุรกิจเสริมและธุรกิจที่เกี่ยวเนื่อง</t>
  </si>
  <si>
    <t xml:space="preserve">9.1 ดำเนินการตลาดเชิงรุกกับกลุ่มลูกค้าเป้าหมาย  เช่น กลุ่มราชการ, </t>
  </si>
  <si>
    <t>(แผนการดำเนินงาน กฟภ. ปี2563)</t>
  </si>
  <si>
    <t>ครั้ง                 ภายในไตรมาส 2</t>
  </si>
  <si>
    <t>องค์กรปกครองส่วนท้องถิ่น, กลุ่มลูกค้าหม้อแปลงเฉพาะราย</t>
  </si>
  <si>
    <t xml:space="preserve">2.2 กฟฟ.ชั้น 1-3จัดอบรม/OJT การบริการด้วยใจ (Service mind) ให้กับตัวแทน เช่น </t>
  </si>
  <si>
    <t>แห่ง                ภายในไตรมาส 1</t>
  </si>
  <si>
    <t>แต่งตั้งครบ 42 แห่ง</t>
  </si>
  <si>
    <t>ตัวแทนตัด ต่อกลับมิเตอร์, ตัวแทนตัดต้นไม้, ตัวแทนติดตั้ง รื้อถอน สับเปลี่ยน มิเตอร์ เป็นต้น</t>
  </si>
  <si>
    <t xml:space="preserve">แห่ง          </t>
  </si>
  <si>
    <t>ภาค2</t>
  </si>
  <si>
    <t>3.แผนงานพัฒนาการให้บริการลูกค้า</t>
  </si>
  <si>
    <t xml:space="preserve">3.1 ทุก กฟฟ. จัดกิจกรรมประชาสัมพันธ์เชิญชวนลูกค้ารับบริการผ่าน Internet และ </t>
  </si>
  <si>
    <t>ด้วยเทคโนโลยีดิจิทัล</t>
  </si>
  <si>
    <t>PEA smart plus</t>
  </si>
  <si>
    <t>จัดประชุม 1 ครั้ง</t>
  </si>
  <si>
    <t>จัดกิจกรรม 3 ครั้ง/ไตรมาส</t>
  </si>
  <si>
    <r>
      <t xml:space="preserve">แห่ง                </t>
    </r>
    <r>
      <rPr>
        <sz val="26"/>
        <color rgb="FF00B0F0"/>
        <rFont val="Browallia New"/>
      </rPr>
      <t xml:space="preserve"> </t>
    </r>
  </si>
  <si>
    <t>4.แผนงานพัฒนากระบวนการให้บริการธุรกิจ</t>
  </si>
  <si>
    <t>4.1 การให้บริการทางธุรกิจเพื่ออำนวยความสะดวกให้บริการขอใช้ไฟฟ้า</t>
  </si>
  <si>
    <t>ตามแนวทาง Doing Businees : World Bank</t>
  </si>
  <si>
    <t>ตามแนวทาง (Doing Business : World Bank) ให้กับลูกค้าประเภทธุรกิจ</t>
  </si>
  <si>
    <t>อุตสาหกรรม สามารถดำเนินการได้ด้วยความสะดวก รวดเร็ว และคล่องตัวยิ่งขึ้น</t>
  </si>
  <si>
    <t xml:space="preserve">ดำเนินการภายใน 20 วันปฏิทิน  </t>
  </si>
  <si>
    <t>(ติดตั้งมิเตอร์ 3 เฟส 30(100) หรือติดตั้งหม้อแปลงไม่เกิน 250 kVA)</t>
  </si>
  <si>
    <t xml:space="preserve"> </t>
  </si>
  <si>
    <t xml:space="preserve">         รายงานภายใน 10 วัน หลังสิ้นเดือน</t>
  </si>
  <si>
    <t xml:space="preserve"> รายงานภายใน 10 วัน หลังสิ้นเดือน 100%</t>
  </si>
  <si>
    <t>ฝวธ.(ภ2)  รายงานภายใน 15 วันหลังสิ้นเดือน</t>
  </si>
  <si>
    <t>5.แผนงานสร้างความสัมพันธ์ที่ดีกับลูกค้า</t>
  </si>
  <si>
    <t>Key Account</t>
  </si>
  <si>
    <t xml:space="preserve"> ราย</t>
  </si>
  <si>
    <t xml:space="preserve"> ราย        รายงานภายใน 15 วันหลังสิ้นไตรมาส</t>
  </si>
  <si>
    <t>ฝวธ.(ภ2) รายงานผลภายใน 1 เดือนหลังสิ้นไตรมาส</t>
  </si>
  <si>
    <t>6. แผนงานเพิ่มประสิทธิภาพการจัดการข้อร้องเรียน</t>
  </si>
  <si>
    <t>(แผนการดำเนินงาน กฟภ. ปี 2563)</t>
  </si>
  <si>
    <t>และโดยรวมของข้อร้องเรียนทั่วไป</t>
  </si>
  <si>
    <t>รอประกาศใช้ SLA จาก สวก. ไตรมาส 4/2562</t>
  </si>
  <si>
    <t>7. แผนงานเพิ่มประสิทธิภาพการจัดการข้อร้องเรียน</t>
  </si>
  <si>
    <t xml:space="preserve">7.1 ทุก กฟฟ. ดำเนินการระบุสถานะการปิดข้อร้องเรียน/ข้อเสนอแนะ และอื่นๆ </t>
  </si>
  <si>
    <t>ด้านคุณภาพไฟฟ้า</t>
  </si>
  <si>
    <t>ด้านคุณภาพไฟฟ้า (แก้ไขปัญหาสิ้นสุด/จำเป็นต้องวางแผนแก้ไขต่อ) ลงในเอกสาร VOC 03</t>
  </si>
  <si>
    <t>พร้อมแนบเอกสารในระบบ PEA VOC SYSTEM ทุกครั้งที่มีการปิดข้อร้องเรียน</t>
  </si>
  <si>
    <t xml:space="preserve">      เริ่มดำเนินการตามแนวทางฯ ตั้งแต่เดือนมกราคม 2563</t>
  </si>
  <si>
    <t>ฝวธ.(ภ2) จัดทำแนวทางการกรอกเอกสาร VOC 03 แจ้งเวียนให้ทุก กฟฟ.ทราบ</t>
  </si>
  <si>
    <t>ภายในเดือนมกราคม 2563</t>
  </si>
  <si>
    <t xml:space="preserve">7.2 ตรวจสอบและคัดกรองข้อร้องเรียน/ข้อเสนอแนะ และอื่นๆด้านคุณภาพไฟฟ้า </t>
  </si>
  <si>
    <t xml:space="preserve">ที่ปิดข้อร้องเรียนแล้ว จากระบบ PEA VOC SYSTEM แต่ยังไม่ดำเนินการแก้ไข </t>
  </si>
  <si>
    <t>(ให้ดำเนินการแก้ไขให้แล้วเสร็จ)</t>
  </si>
  <si>
    <t xml:space="preserve">                  รายงานงานที่คงเหลือทุกไตรมาส</t>
  </si>
  <si>
    <t>ด้านกระบวนการภายใน</t>
  </si>
  <si>
    <t>(Internal Process)</t>
  </si>
  <si>
    <t xml:space="preserve"> OM1 การเพิ่มประสิทธิภาพและความน่าเชื่อถือ</t>
  </si>
  <si>
    <t xml:space="preserve">    SO2 มุ่งสู่องค์กรที่เป็นเลิศในด้านจำหน่ายกระแสไฟฟ้า</t>
  </si>
  <si>
    <t xml:space="preserve">         ของระบบจำหน่าย</t>
  </si>
  <si>
    <t xml:space="preserve">             โดยบูรณาการทุกระบบงานด้วย Digitalization</t>
  </si>
  <si>
    <t>1. แผนงานเพิ่มคุณภาพระบบจำหน่ายไฟฟ้า</t>
  </si>
  <si>
    <t>1.1 กิจกรรมป้องกันไฟดับจากสัตว์</t>
  </si>
  <si>
    <t>(นโยบาย KEEN 14 ด้าน EI3 : Smart Utilization)</t>
  </si>
  <si>
    <t>1.1.1 สำรวจขออนุมัติติดตั้ง Cover และเปลี่ยนสายหลีดของหม้อแปลงเป็น</t>
  </si>
  <si>
    <t xml:space="preserve">ชนิดหุ้มฉนวนสำหรับหม้อแปลงของ กฟฟ.ชั้น 1-3 เป้าหมายร้อยละ 20 ของหม้อแปลง  </t>
  </si>
  <si>
    <t>3 เฟส ทั้งหมด (สำรวจ-ขออนุมัติภายใน ไตรมาส  1)</t>
  </si>
  <si>
    <t>เครื่อง</t>
  </si>
  <si>
    <t>1. แผนงานเพิ่มคุณภาพระบบจำหน่ายไฟฟ้า (ต่อ)</t>
  </si>
  <si>
    <t xml:space="preserve">1.1.2 ดำเนินการติดตั้ง Cover และเปลี่ยนสายหลีดของหม้อแปลงเป็นชนิดหุ้มฉนวน </t>
  </si>
  <si>
    <t>ตามข้อ 1.1.1 ให้แล้วเสร็จในไตรมาส 4</t>
  </si>
  <si>
    <t>ดำเนินการได้....เครื่อง (คิดเป็น 100%)</t>
  </si>
  <si>
    <t>1.1.3 สำรวจขออนุมัติติดตั้ง Animal Barrier ที่จุดติดตั้งฟิวส์แรงสูงป้องกันไลน์แยก,</t>
  </si>
  <si>
    <t xml:space="preserve"> Disconecting Switch ในโซนป้องกันของ CB กฟข.ละ 20 ฟีดเดอร์ (ฟีดเดอร์ที่มีสถิติ </t>
  </si>
  <si>
    <t>การทำงานของ CB สูงสุด 20 อันดับแรกสาเหตุจากสัตว์) ภายในไตรมาส 1</t>
  </si>
  <si>
    <t>อย่างน้อย 200 จุด</t>
  </si>
  <si>
    <t>อย่างน้อย 600 จุด</t>
  </si>
  <si>
    <t>ดำเนินการได้....จุด (คิดเป็น 100%)</t>
  </si>
  <si>
    <t>1.2 กิจกรรมป้องกันไฟดับจากอุปกรณ์</t>
  </si>
  <si>
    <t>1.2.1 วิเคราะห์สถิติสายไฟฟ้าแรงสูงขาด และกำหนดมาตรการพร้อมจัดทำ</t>
  </si>
  <si>
    <t>แผนดำเนินการป้องกันแล้วเสร็จภายในไตรมาส 1</t>
  </si>
  <si>
    <t xml:space="preserve">คณะทำงานด้านความมั่นคงในการจ่ายไฟของระบบไฟฟ้า ภาค 2 </t>
  </si>
  <si>
    <t>1.3 กิจกรรมป้องกันไฟดับจากต้นไม้</t>
  </si>
  <si>
    <t>1.3.1 จัดประชุมทบทวนเพื่อปรับปรุงกระบวนการตัดต้นไม้ และทบทวนการกำหนดระยะห่าง</t>
  </si>
  <si>
    <t>ของต้นไม้กับสายไฟฟ้า ให้มากกว่ามาตรฐานกำหนด (ภายในไตรมาส 1)</t>
  </si>
  <si>
    <t xml:space="preserve">กฟฉ.1 </t>
  </si>
  <si>
    <t xml:space="preserve">กฟฉ.2   </t>
  </si>
  <si>
    <t>เป็นเจ้าภาพในการจัด</t>
  </si>
  <si>
    <t xml:space="preserve">1.3.2 ทุก กฟฟ.ชั้น 1-3 กำหนดเส้นทางและ ดำเนินการตัดต้นไม้เพื่อทัศนียภาพที่สวยงาม </t>
  </si>
  <si>
    <t xml:space="preserve">ตามหลักรุกขกรรม (ควบคุม/ตรวจสอบโดยรุกขกร)  </t>
  </si>
  <si>
    <t>โดยดำเนินการ กฟฟ.ชั้น 1-3 ละ 5 กม. อย่างน้อยปีละ 1 ครั้ง</t>
  </si>
  <si>
    <t xml:space="preserve">กฟฉ.2             </t>
  </si>
  <si>
    <t xml:space="preserve">กฟฉ.3             </t>
  </si>
  <si>
    <t>1.4 กิจกรรมป้องกันไฟดับจากภัยธรรมชาติ</t>
  </si>
  <si>
    <t>1.4.1 สำรวจออกแบบ และดำเนินการปรับปรุงเสริมความมั่นคงระบบจำหน่าย</t>
  </si>
  <si>
    <t xml:space="preserve"> (เพิ่มสายยึดโยง,ปรับแต่งเสาเอน,เทโคนเสา,ปักเสาแซมไลน์ ฯลฯ)</t>
  </si>
  <si>
    <t xml:space="preserve"> เพื่อป้องกันความเสียหายจากวาตภัย ในปี 2563 ดำเนินการทุกจุดในไลน์ที่มีความเสี่ยงสูง</t>
  </si>
  <si>
    <t>(จุดต่อสตับ,สายยึดโยงไม่เพียงพอและอยู่ในที่โล่ง) ดำเนินการโดยทีม Patrol</t>
  </si>
  <si>
    <r>
      <t>ภายในไตรมาส 1 หรือ</t>
    </r>
    <r>
      <rPr>
        <b/>
        <u/>
        <sz val="18"/>
        <color rgb="FF0000CC"/>
        <rFont val="Browallia New"/>
      </rPr>
      <t>อย่างช้า</t>
    </r>
    <r>
      <rPr>
        <b/>
        <sz val="18"/>
        <color rgb="FF0000CC"/>
        <rFont val="Browallia New"/>
      </rPr>
      <t>ไม่เกินไตรมาส 2</t>
    </r>
  </si>
  <si>
    <t xml:space="preserve">กฟฉ.2            </t>
  </si>
  <si>
    <t xml:space="preserve">      ทุกจุดในไลน์ที่มีความเสี่ยง</t>
  </si>
  <si>
    <t xml:space="preserve"> OM1  การเพิ่มประสิทธิภาพและความน่าเชื่อถือของระบบจำหน่าย</t>
  </si>
  <si>
    <t xml:space="preserve">    - ร้อยละของหน่วยสูญเสีย (Loss)</t>
  </si>
  <si>
    <t>- ไม่มากกว่าร้อยละ 5.18</t>
  </si>
  <si>
    <t xml:space="preserve"> โดยบูรณาการทุกระบบงานด้วย Digitalization</t>
  </si>
  <si>
    <t>- ไม่มากกว่าร้อยละ……….</t>
  </si>
  <si>
    <t xml:space="preserve">   -</t>
  </si>
  <si>
    <t>4. แผนงานด้าน Non-Technical Loss</t>
  </si>
  <si>
    <t>4.1 มาตรการ Big Patrolling and Cleansing 
 for Strong Grid ด้านมิเตอร์</t>
  </si>
  <si>
    <t xml:space="preserve">    - ร้อยละของความถูกต้องของข้อมูลหม้อแปลง</t>
  </si>
  <si>
    <t xml:space="preserve"> - ไม่น้อยกว่าร้อยละ………………</t>
  </si>
  <si>
    <t xml:space="preserve">      ในฐานข้อมูลระบบ GIS</t>
  </si>
  <si>
    <t>⁄</t>
  </si>
  <si>
    <t xml:space="preserve">    - ร้อยละของความถูกต้องของข้อมูลมิเตอร์</t>
  </si>
  <si>
    <t>4.1.1 มิเตอร์ผู้ใช้ไฟฟ้ารายย่อย</t>
  </si>
  <si>
    <t xml:space="preserve">    - ร้อยละของความถูกต้องของข้อมูลอุปกรณ์ตัดตอน</t>
  </si>
  <si>
    <t xml:space="preserve"> - ไม่น้อยกว่าร้อยละ……………….</t>
  </si>
  <si>
    <t xml:space="preserve">      และอุปกรณ์ป้องกันในฐานข้อมูลระบบ GIS</t>
  </si>
  <si>
    <t xml:space="preserve">    - ร้อยละความสำเร็จของการปรับปรุงคุณภาพ</t>
  </si>
  <si>
    <t xml:space="preserve"> - ไม่น้อยกว่าร้อยละ………………..</t>
  </si>
  <si>
    <t xml:space="preserve">      เชิงข้อมูลตำแหน่งของข้อมูลมิเตอร์ในระบบ GIS </t>
  </si>
  <si>
    <t xml:space="preserve">      เมื่อเทียบกับระบบจดหน่วย</t>
  </si>
  <si>
    <t>4.1.1.1 การตรวจสอบและแก้ปัญหามิเตอร์ผิดปกติ ตามใบสั่งงาน U-Cube โดยพิจารณาจาก</t>
  </si>
  <si>
    <t>คะแนน (NL1) โดยได้ระดับคะแนน NL1 (สะสม) มากกว่าหรือเท่ากับ 4.5</t>
  </si>
  <si>
    <t>โดยได้ระดับคะแนน NL1 (สะสม) มากกว่าหรือเท่ากับ 4.5</t>
  </si>
  <si>
    <t xml:space="preserve">6. แผนการปรับปรุงข้อมูลในระบบ GIS </t>
  </si>
  <si>
    <t xml:space="preserve">6.1 การปรับปรุงข้อมูลงานก่อสร้างระบบจำหน่ายไฟฟ้าก่อนปี 2562  (เป้าหมายจำนวนงาน </t>
  </si>
  <si>
    <t>(นโยบาย KEEN 14 ด้าน EB3 : Behind Meter,</t>
  </si>
  <si>
    <t xml:space="preserve">ธ.ค.2561 สถานะ F4) ตรงกันใน 2 ระบบ (GIS เฟส 2 กับ SAP (PS)) ทุกงบ ทุกโครงการ </t>
  </si>
  <si>
    <t xml:space="preserve"> EI2 : Digital revolution และ EI3 : Smart Utilization)</t>
  </si>
  <si>
    <t>ข้อมูลของ GIS เฟส 2 เมื่อเปรียบเทียบกับSAP (PS)</t>
  </si>
  <si>
    <t xml:space="preserve">กฟฉ.1         </t>
  </si>
  <si>
    <t xml:space="preserve">กฟฉ.2         </t>
  </si>
  <si>
    <t xml:space="preserve">กฟฉ.3          </t>
  </si>
  <si>
    <t xml:space="preserve">ภาค 2                            </t>
  </si>
  <si>
    <t>1.4.2 สำรวจออกแบบ และดำเนินการปรับปรุงเสริมความมั่นคงระบบจำหน่าย</t>
  </si>
  <si>
    <t xml:space="preserve"> เพื่อป้องกันความเสียหายจากวาตภัย ในปี 2564 ดำเนินการทุกจุดในไลน์ที่มีความเสี่ยงสูง </t>
  </si>
  <si>
    <t>(สำรวจออกแบบขออนุมัติฯ ภายในไตรมาส 2 และดำเนินการปรับปรุงฯ ภายในไตรมาส 4)</t>
  </si>
  <si>
    <t>ทุกจุดในไลน์ที่มีความเสี่ยง</t>
  </si>
  <si>
    <t>4.1.1.2 สำรวจและปรับปรุงอุปกรณ์ประกอบมิเตอร์ ที่มีสภาพเอียง ชำรุด เสื่อมสภาพ</t>
  </si>
  <si>
    <t>หรือไม่ปลอดภัยตามมิเตอร์ชำรุด รหัส 05 ใน U-Cube</t>
  </si>
  <si>
    <t>6. แผนการปรับปรุงข้อมูลในระบบ GIS (ต่อ)</t>
  </si>
  <si>
    <t xml:space="preserve">6.2 การปรับปรุงข้อมูลงานก่อสร้างระบบจำหน่ายไฟฟ้าปี 2562  (เป้าหมายจำนวนงาน </t>
  </si>
  <si>
    <t xml:space="preserve">ธ.ค.2562 สถานะ F4) ตรงกันใน 2 ระบบ (GIS เฟส 2 กับ SAP (PS)) ทุกงบ ทุกโครงการ </t>
  </si>
  <si>
    <t xml:space="preserve">ข้อมูลของ GIS เฟส 2 เมื่อเปรียบเทียบกับSAP (PS)  </t>
  </si>
  <si>
    <t>1.4.3 สรุปเหตุการณ์เสาล้มจากวาตภัยในปี 2563 เพื่อประเมินผลการดำเนินการป้องกันฯ</t>
  </si>
  <si>
    <t>ภายในไตรมาส 4</t>
  </si>
  <si>
    <t xml:space="preserve">      คณะทำงานด้านความมั่นคงในการจ่ายไฟของระบบไฟฟ้า ภาค 2 </t>
  </si>
  <si>
    <t xml:space="preserve">      สรุปผลดำเนินการ</t>
  </si>
  <si>
    <t>4. แผนงานด้าน Non-Technical Loss (ต่อ)</t>
  </si>
  <si>
    <t>4.1.2 มิเตอร์ผู้ใช้ไฟฟ้ารายใหญ่</t>
  </si>
  <si>
    <t xml:space="preserve">6.3 การปรับปรุงข้อมูลงานก่อสร้างระบบจำหน่ายไฟฟ้าปี 2563  (เป้าหมายจำนวนงาน </t>
  </si>
  <si>
    <t>โดยได้ระดับคะแนน AMR KPI (สะสม) มากกว่าหรือเท่ากับ 4.5</t>
  </si>
  <si>
    <t xml:space="preserve">ทุกสิ้นไตรมาส สถานะ F4) ตรงกันใน 2 ระบบ (GIS เฟส 2 กับ SAP (PS)) ทุกงบ ทุกโครงการ </t>
  </si>
  <si>
    <t>4.1.2.2 ตรวจสอบมิเตอร์ผู้ใช้ไฟฟ้ารายใหญ่ที่หน่วยการใช้ไฟฟ้าลดลงมากกว่า 25% ทุกเครื่อง</t>
  </si>
  <si>
    <t>6.4 ปรับปรุงพิกัดมิเตอร์ในระบบ GIS ให้ตรงกันกับข้อมูลพิกัดมิเตอร์จากระบบจดหน่วยที่มี</t>
  </si>
  <si>
    <t>พิกัดมีค่าคาดเคลื่อนไม่เกิน 10 เมตรต่อเนื่อง 4 เดือน (เป้าหมายจากรายงานเทียบพิกัด</t>
  </si>
  <si>
    <t>จดหน่วยตำแหน่งเดียวกัน) ทุกกฟฟ.ชั้น 1-3  (ไตรมาส 1 รายงาน 80% ของเป้าหมาย)</t>
  </si>
  <si>
    <t xml:space="preserve">2. แผนงาน Smart Patrol </t>
  </si>
  <si>
    <t>2.1 สำรวจ-ปรับปรุงระบบไฟฟ้า วงจรที่ชำรุดเสื่อมสภาพจำนวนมาก ตามแผนงานเปลี่ยนทดแทนฯ</t>
  </si>
  <si>
    <t xml:space="preserve">(MR.2000) รวบรวมข้อมูลแจ้ง กบร. ปีละครั้ง </t>
  </si>
  <si>
    <t>ค่าเกณฑ์วัด</t>
  </si>
  <si>
    <t xml:space="preserve"> - มีงานสำรวจ-ประมาณการปรับปรุงฯ ได้ ระดับ 5</t>
  </si>
  <si>
    <t xml:space="preserve"> - ไมมีงานสำรวจ-ประมาณการปรับปรุงฯ ได้ ระดับ 1</t>
  </si>
  <si>
    <t xml:space="preserve">กฟฉ.1               </t>
  </si>
  <si>
    <t>ระดับ 5</t>
  </si>
  <si>
    <t xml:space="preserve">กฟฉ.2              </t>
  </si>
  <si>
    <t xml:space="preserve">กฟฉ.3               </t>
  </si>
  <si>
    <t xml:space="preserve">ภาค 2                </t>
  </si>
  <si>
    <t xml:space="preserve">3. แผนงานก่อสร้าง/ปรับปรุงระบบสายส่ง, หม้อแปลง </t>
  </si>
  <si>
    <t xml:space="preserve">3.1 ก่อสร้างระบบสายส่ง (งบ I,P) </t>
  </si>
  <si>
    <t>และระบบจำหน่าย (แรงสูง-แรงต่ำ)</t>
  </si>
  <si>
    <t>-</t>
  </si>
  <si>
    <t>วงจร - กม.</t>
  </si>
  <si>
    <t>4.2 มาตรการตรวจสอบและแก้ไขมิเตอร์ที่มีสภาพผิดปกติที่ได้รับรายงาน</t>
  </si>
  <si>
    <t>จากผู้อ่านหน่วย (NL2)</t>
  </si>
  <si>
    <t>โดยได้ระดับคะแนน NL2 (สะสม) มากกว่าหรือเท่ากับ 4.5</t>
  </si>
  <si>
    <t>6.5 ปรับปรุงพิกัดมิเตอร์ในระบบจดหน่วยสำหรับข้อมูลพิกัดมิเตอร์จากระบบจดหน่วยที่มี</t>
  </si>
  <si>
    <t xml:space="preserve">พิกัดมีค่าคาดเคลื่อนเกิน 10 เมตรต่อเนื่อง 4 เดือน กฟฟ.นำร่อง (กฟจ.ขอนแก่น, </t>
  </si>
  <si>
    <t xml:space="preserve"> กฟจ.อุบลราชธานี, กฟจ.นครราชสีมา) (ไตรมาส 1 รายงาน 20% ของเป้าหมาย)</t>
  </si>
  <si>
    <t>4.3 มาตรการตรวจสอบมิเตอร์และอุปกรณ์ประกอบตามวาระ (ภายใน 1 ปี)</t>
  </si>
  <si>
    <t>4.3.1 มิเตอร์แรงสูง 115 kV ทุกเครื่อง (มิเตอร์ผู้ใช้ไฟ)</t>
  </si>
  <si>
    <t>เครื่อง    (กมต.ดำเนินการ)</t>
  </si>
  <si>
    <t>6.6 สำรวจและปรับปรุงข้อมูลเฟสมิเตอร์ในระบบ GIS 30% ของจำนวนหม้อแปลง กฟภ.</t>
  </si>
  <si>
    <t>เครื่อง (หมายเหตุ ผมม.ขอปรับเป็น 2167 เครื่อง)</t>
  </si>
  <si>
    <t>ในพื้นที่ รายงานไตรมาสละ 25% ของเป้าหมาย</t>
  </si>
  <si>
    <t>หม้อแปลง   9,000</t>
  </si>
  <si>
    <t>หม้อแปลง   8,156</t>
  </si>
  <si>
    <t>หม้อแปลง   7,200</t>
  </si>
  <si>
    <t>หม้อแปลง   25,200</t>
  </si>
  <si>
    <t>เครื่อง (หมายเหตุ ผมม.ขอปรับเป็น 8075 เครื่อง)</t>
  </si>
  <si>
    <t>kVA</t>
  </si>
  <si>
    <t>เครื่อง (หมายเหตุ ผมม.ขอปรับเป็น 777,967 เครื่อง)</t>
  </si>
  <si>
    <t>(ตามจำนวนที่ติดตั้ง)</t>
  </si>
  <si>
    <t xml:space="preserve">ภาค 2          </t>
  </si>
  <si>
    <t xml:space="preserve"> (ตามจำนวนที่ติดตั้ง)</t>
  </si>
  <si>
    <t>ราย</t>
  </si>
  <si>
    <t>ราย (รวมทั้งหมด 96 เครื่อง)</t>
  </si>
  <si>
    <t xml:space="preserve">4.4 ตรวจสอบมิเตอร์ที่มีความเสี่ยงต่อการละเมิดการใช้ไฟฟ้า </t>
  </si>
  <si>
    <t>และที่มีประวัติการละเมิดฯ ซ้ำซ้อน</t>
  </si>
  <si>
    <t>เครื่อง(ผมม.ขอปรับเป็น 195 เครื่อง)</t>
  </si>
  <si>
    <t xml:space="preserve">OM4 ปรับปรุงกระบวนการดำเนินงานให้มีประสิทธิภาพ </t>
  </si>
  <si>
    <t xml:space="preserve">  - ความสำเร็จของการดำเนินการตาม Service </t>
  </si>
  <si>
    <t>โดยให้ครอบคลุมทั้งห่วงโซ่อุปทาน</t>
  </si>
  <si>
    <t xml:space="preserve"> level Agreement ที่ระบุในห่วงโซ่อุปทาน </t>
  </si>
  <si>
    <t>โดยบูรณาการระดับหน่วยงาน</t>
  </si>
  <si>
    <t xml:space="preserve">  - ความสำเร็จของการปรับปรุงกระบวนการทำงาน</t>
  </si>
  <si>
    <t>ขององค์กร (Digital Operational Excellence)</t>
  </si>
  <si>
    <t>ด้วยการสนับสนุนของเทคโนโลยีดิจิทัล</t>
  </si>
  <si>
    <t xml:space="preserve"> Level Agreement ที่ระบุในห่วงโซ่อุปทาน </t>
  </si>
  <si>
    <r>
      <t>โดยบูรณาการระดับหน่วยงาน</t>
    </r>
    <r>
      <rPr>
        <b/>
        <sz val="16"/>
        <rFont val="Wingdings"/>
      </rPr>
      <t>µ</t>
    </r>
  </si>
  <si>
    <t>ไตรมาส 3</t>
  </si>
  <si>
    <t>ไตรมาส 4</t>
  </si>
  <si>
    <t>7. แผนงานดำเนินงานตามระบบประกันคุณภาพ</t>
  </si>
  <si>
    <t>7.1 รายงานผลการดำเนินงานการจัดทำข้อตกลงระดับการให้บริการ (SLA)</t>
  </si>
  <si>
    <t xml:space="preserve">งานตามข้อตกลงระดับการให้บริการ (SLA) </t>
  </si>
  <si>
    <t xml:space="preserve"> กระบวนการ P1-P11 ของ กฟฟ.ชั้น 1-3 และ กฟส.</t>
  </si>
  <si>
    <t>(นโยบาย KEEN 14 ด้าน KE3: Smart  Operation)</t>
  </si>
  <si>
    <t xml:space="preserve">กฟฉ.1       </t>
  </si>
  <si>
    <t xml:space="preserve">กฟฉ.2      </t>
  </si>
  <si>
    <t xml:space="preserve">           รายงานภายใน 10 วันหลังสิ้นไตรมาส</t>
  </si>
  <si>
    <t xml:space="preserve">กฟฉ.3       </t>
  </si>
  <si>
    <t xml:space="preserve">ภาค 2   </t>
  </si>
  <si>
    <t>ฝวธ.(ภ2)   รายงานผลภายใน 15 วันหลังสิ้นไตรมาส</t>
  </si>
  <si>
    <t>เครื่อง(ผมม.ขอปรับแผน153เครื่อง</t>
  </si>
  <si>
    <t xml:space="preserve">4.5 มาตรการสำรวจและตรวจสอบมิเตอร์ไฟฟ้าสาธารณะ  และไฟทางหลวง </t>
  </si>
  <si>
    <t>กรณีติดตั้งมิเตอร์และเหมาจ่าย</t>
  </si>
  <si>
    <t>ให้ถูกต้องครบถ้วน</t>
  </si>
  <si>
    <t>ดวงโคม</t>
  </si>
  <si>
    <t>พร้อมใช้และวัดค่าการใช้ไฟฟ้าได้ถูกต้อง</t>
  </si>
  <si>
    <t>เครื่อง(ผมม.ขอปรับเป็น 17,776เครื่อง)</t>
  </si>
  <si>
    <t>IP 1  พัฒนาโครงสร้างและกระบวนการด้านนวัตกรรม</t>
  </si>
  <si>
    <t>- ความสำเร็จการดำเนินงานตามแผนงาน</t>
  </si>
  <si>
    <t xml:space="preserve">SO5 ขับเคลื่อนองค์กรให้ทันสมัยด้วยทุนมนุษย์
</t>
  </si>
  <si>
    <t>การพัฒนาระบบการจัดการนวัตกรรมองค์กร</t>
  </si>
  <si>
    <t xml:space="preserve"> เทคโนโลยีดิจิทัล และนวัตกรรม</t>
  </si>
  <si>
    <t>( Corporate Innovation System)</t>
  </si>
  <si>
    <t xml:space="preserve">8. แผนงานส่งเสริมและผลักดันงานวิจัยไปใช้ประโยชน์ </t>
  </si>
  <si>
    <t>(นโยบาย KEEN 14 ด้าน NH1 : Smart Workforce</t>
  </si>
  <si>
    <t>ตามแผนงานของ กวน.</t>
  </si>
  <si>
    <t xml:space="preserve"> และ EI1 : Innovative Process)</t>
  </si>
  <si>
    <t>กฟฉ. 1</t>
  </si>
  <si>
    <t>กฟฉ. 2</t>
  </si>
  <si>
    <t xml:space="preserve">        รายงานภายใน 20 วันหลังวันสิ้นไตรมาส</t>
  </si>
  <si>
    <t>กฟฉ. 3</t>
  </si>
  <si>
    <t>รายงานภายใน 1 เดือนหลังสิ้นไตรมาส</t>
  </si>
  <si>
    <t>ชิ้นงาน</t>
  </si>
  <si>
    <t xml:space="preserve">4.6 มาตรการตรวจสอบมิเตอร์อุปกรณ์สื่อสารต่าง ๆ เช่น  ตู้โทรศัพท์สาธารณะ Wifi CCTV </t>
  </si>
  <si>
    <t>และอื่น ๆ กรณีติดตั้งมิเตอร์และเหมาจ่าย</t>
  </si>
  <si>
    <t>ให้ถูกต้องครบถ้วน (เหมาจ่าย)</t>
  </si>
  <si>
    <t>จุดติดตั้ง</t>
  </si>
  <si>
    <t>จุดติดตั้ง (5,590)</t>
  </si>
  <si>
    <t xml:space="preserve">8.4 จัดอบรมเพื่อพัฒนาศักยภาพของนักประดิษฐ์ แบ่งเป็น 2 ด้าน ได้แก่ </t>
  </si>
  <si>
    <t>สิ่งประดิษฐ์ 1 ครั้ง และ ดิจิทัล 1 ครั้ง ฝวธ.(ภ2) ดำเนินการภายในเดือน พ.ย. 2563</t>
  </si>
  <si>
    <t xml:space="preserve">(ต่อ) </t>
  </si>
  <si>
    <t>ไตรมาสละ 1 ครั้ง</t>
  </si>
  <si>
    <t>เครื่อง (990)</t>
  </si>
  <si>
    <t>4.7 มาตรการลดหน่วยสูญเสียของสถานีไฟฟ้า ตาม กฟฟ. ที่เลือกเข้าร่วมโครงการ (NL3)</t>
  </si>
  <si>
    <t>4.7.1  การสำรวจจุดติดตั้งมิเตอร์แบ่งแดน</t>
  </si>
  <si>
    <t>เครื่อง (อยู่ในระหว่างคณะกรรมการพิจารณาคัดเลือกสถานีไฟฟ้า)</t>
  </si>
  <si>
    <t>4.7.2 การสร้างแผนงานและดำเนินกิจกรรมลดหน่วยสูญเสียในวงจรไฟฟ้าที่มีหน่วยสูญเสียสูง</t>
  </si>
  <si>
    <t>แผนงาน(อยู่ในระหว่างคณะกรรมการพิจารณาคัดเลือกสถานีไฟฟ้า)</t>
  </si>
  <si>
    <t>4.7.3 สำรวจความต้องการใช้งานสำหรับติดตั้งมิเตอร์ ซีที. วีที.จุดแบ่งแดนในแต่ละ กฟข.</t>
  </si>
  <si>
    <t xml:space="preserve">        รายงานภายใน 20 วันหลังสิ้นไตรมาส </t>
  </si>
  <si>
    <t>(อยู่ในระหว่างคณะกรรมการพิจารณาคัดเลือกสถานีไฟฟ้า)</t>
  </si>
  <si>
    <t>4.8 มาตรการตรวจสอบมิเตอร์ประกอบซีที. แรงต่ำ และมิเตอร์ประกอบซีที. วีที.แรงสูง</t>
  </si>
  <si>
    <t>ในกรณีติดตั้งใหม่ให้ครบถ้วนทุกราย ภายใน 30 วันหลังจ่ายไฟฟ้า</t>
  </si>
  <si>
    <t>4.9 มาตรการสับเปลี่ยนมิเตอร์ตามวาระ</t>
  </si>
  <si>
    <r>
      <t xml:space="preserve">เครื่อง </t>
    </r>
    <r>
      <rPr>
        <b/>
        <sz val="11"/>
        <color rgb="FFFF0000"/>
        <rFont val="Arial"/>
      </rPr>
      <t>ปี 2563 กมต. ให้ชะลอเนื่องจากจะเปลี่ยนเป็นมิเตอร์อิเล็กทรอนิกส์</t>
    </r>
  </si>
  <si>
    <r>
      <t xml:space="preserve">เครื่อง </t>
    </r>
    <r>
      <rPr>
        <b/>
        <sz val="11"/>
        <color rgb="FFFF0000"/>
        <rFont val="Arial"/>
      </rPr>
      <t>ปี 2563 กมต. ให้ชะลอเนื่องจากจะเปลี่ยนเป็นมิเตอร์อิเล็กทรอนิกส์</t>
    </r>
  </si>
  <si>
    <t>RS1  สนับสนุนการใช้พลังงานอย่างมีประสิทธิภาพ</t>
  </si>
  <si>
    <t xml:space="preserve"> - มาตรการส่งเสริมการเพิ่มประสิทธิภาพ</t>
  </si>
  <si>
    <t xml:space="preserve">    SO1 ดำเนินธุรกิจตามหลักธรรมาภิบาลเพื่อการเติบโตอย่างยั่งยืน</t>
  </si>
  <si>
    <t>การใช้พลังงานสำหรับผู้ผลิตและจำหน่าย</t>
  </si>
  <si>
    <t>พลังงาน (Energy Efficiency Resources</t>
  </si>
  <si>
    <t>Standards : EERS)</t>
  </si>
  <si>
    <t xml:space="preserve"> - จำนวนหน่วย (kWh) ที่ประหยัดพลังงานไฟฟ้าได้สะสม</t>
  </si>
  <si>
    <t xml:space="preserve"> - ไม่น้อยกว่า 80 ล้าน kWh</t>
  </si>
  <si>
    <t>4.10 มาตรการอบรมการตรวจสอบมิเตอร์  และการประชาสัมพันธ์เพื่อรณรงค์ป้องกันการละเมิด ฯ</t>
  </si>
  <si>
    <t xml:space="preserve"> - ไม่น้อยกว่าระดับ………</t>
  </si>
  <si>
    <t xml:space="preserve"> -จำนวนหน่วย (kWh) ที่ประหยัดพลังงาน</t>
  </si>
  <si>
    <t xml:space="preserve"> - ไม่น้อยกว่า………... kWh</t>
  </si>
  <si>
    <t>ไฟฟ้าได้เหมาะสม</t>
  </si>
  <si>
    <t>9. สนับสนุนการใช้พลังงานอย่างมีประสิทธิภาพ</t>
  </si>
  <si>
    <t>9.1 ดำเนินโครงการนำร่องมาตรการบังคับใช้เกณฑ์มาตรฐานอนุรักษ์พลังงานสำหรับ</t>
  </si>
  <si>
    <t>(นโยบาย KEEN 14 ด้าน EB3 : Behind Meter)</t>
  </si>
  <si>
    <t>ผู้ผลิตและจำหน่ายพลังงาน (Energy Efficiency Resource Standards : EERS)</t>
  </si>
  <si>
    <t>ตามแผนที่วางไว้ให้ครบถ้วน</t>
  </si>
  <si>
    <t xml:space="preserve">ระดับคะแนน </t>
  </si>
  <si>
    <t>กิจกรรมที่ต้องดำเนินการ ปี 2563</t>
  </si>
  <si>
    <t xml:space="preserve"> - จัดสัมมนารับฟังความคิดเห็นโครงการนำร่องแก่ผู้รับบริการไฟฟ้า</t>
  </si>
  <si>
    <t xml:space="preserve"> - กำหนดแผนปฏิบัติการ และเป้าหมายผลประหยัดพลังงาน ในการดำเนินโครงการ</t>
  </si>
  <si>
    <t xml:space="preserve">  นำร่องเพื่อส่งเสริมให้เกิดการใช้พลังงานอย่างมีประสิทธิภาพตามเกณฑ์ EERS</t>
  </si>
  <si>
    <t>5. แผนงานด้าน Technical Loss</t>
  </si>
  <si>
    <t xml:space="preserve">5.1 การจ่ายไฟสถานีไฟฟ้าฯ     </t>
  </si>
  <si>
    <t xml:space="preserve"> - ดำเนินการครบถ้วนตามกิจกรรมที่ได้กำหนดไว้ในแผนงานโครงการนำร่อง</t>
  </si>
  <si>
    <t>(นโยบาย KEEN 14 ด้าน KE1 : Grid Excellence)</t>
  </si>
  <si>
    <t>5.1.1 การจ่ายไฟสถานีไฟฟ้าฯ ชั่วคราว</t>
  </si>
  <si>
    <t xml:space="preserve"> - ประหยัดพลังงานได้ไม่น้อยกว่า (กฟฉ.1 = 300,000 หน่วย, กฟฉ.2 = 250,000 หน่วย, กฟฉ.3 = 300,000 หน่วย)</t>
  </si>
  <si>
    <t xml:space="preserve"> - ประหยัดพลังงานได้ไม่น้อยกว่า (กฟฉ.1 = 600,000 หน่วย, กฟฉ.2 = 500,000 หน่วย, กฟฉ.3 = 600,000 หน่วย)</t>
  </si>
  <si>
    <t>สถานีฯ</t>
  </si>
  <si>
    <t>คะแนนระดับ 5</t>
  </si>
  <si>
    <t xml:space="preserve">สถานีฯ </t>
  </si>
  <si>
    <t>สรุปผลการดำเนินงานทุกวันที่ 15 หลังสิ้นไตรมาส</t>
  </si>
  <si>
    <t xml:space="preserve">ฝวธ.(ภ2)   รายงานภายใน 25 วันหลังสิ้นไตรมาส </t>
  </si>
  <si>
    <t>5. แผนงานด้าน Technical Loss (ต่อ)</t>
  </si>
  <si>
    <t xml:space="preserve">5.1.2 การจ่ายไฟสถานีไฟฟ้าฯ  ถาวร </t>
  </si>
  <si>
    <t>ฟีดเดอร์</t>
  </si>
  <si>
    <t>วงจร-กม.</t>
  </si>
  <si>
    <t>5.4 การแก้ไขกระแสไฟฟ้า Unbalance เกินกว่า 10% ในฟีดเดอร์ที่ โหลด</t>
  </si>
  <si>
    <t>สูงกว่า 5 MW  22/33 เควี ทุกฟีดเดอร์</t>
  </si>
  <si>
    <t xml:space="preserve">5.5 งานติดตั้ง Capacitor แรงสูง </t>
  </si>
  <si>
    <t>5.5.1 Fixed Capacitor</t>
  </si>
  <si>
    <t>kVAR</t>
  </si>
  <si>
    <t>5.5.2 Switching Capacitor</t>
  </si>
  <si>
    <t>5.6 มาตรการเพิ่มเติมอื่นๆ</t>
  </si>
  <si>
    <t>5.6.1 การตรวจสอบแก้ไขจุดต่อจุดสัมผัสใน สฟฟ/สายส่ง/ระบบจำหน่าย/22/33 เควี (ฟีดเดอร์)</t>
  </si>
  <si>
    <t>5.6.1.1 สถานีไฟฟ้า</t>
  </si>
  <si>
    <t>5.6.1.2 สายส่ง</t>
  </si>
  <si>
    <t>5.6.1.3 ระบบจำหน่าย</t>
  </si>
  <si>
    <t>ด้านการเรียนรู้และพัฒนา</t>
  </si>
  <si>
    <t>(Learning and Growth)</t>
  </si>
  <si>
    <t xml:space="preserve">DT 1 พัฒนาขีดความสามารถด้านเทคโนโลยีดิจิทัล </t>
  </si>
  <si>
    <t xml:space="preserve"> - ความสำเร็จของแผนปฏิบัติการดิจิทัลของ กฟภ.</t>
  </si>
  <si>
    <t>SO5 ขับเคลื่อนองค์กรให้ทันสมัยด้วยทุนมนุษย์</t>
  </si>
  <si>
    <t>เพื่อสะท้อนถึงประสิทธิภาพของการบริหารค่าใช้จ่าย</t>
  </si>
  <si>
    <t xml:space="preserve"> - ความสำเร็จการดำเนินงานตามแผนงาน</t>
  </si>
  <si>
    <t xml:space="preserve">        เทคโนโลยีดิจิทัล และนวัตกรรม</t>
  </si>
  <si>
    <t>และประสิทธิภาพของกระบวนการดำเนินงาน</t>
  </si>
  <si>
    <t>การยกระดับการกำกับดูแลข้อมูลฯ</t>
  </si>
  <si>
    <t xml:space="preserve"> -ความสาเร็จในการพัฒนามาตรฐานการกากับดูแลที่ดี</t>
  </si>
  <si>
    <t>และบริหารจัดการด้านเทคโนโลยีสารสนเทศ</t>
  </si>
  <si>
    <t xml:space="preserve"> - ความสาเร็จการดาเนินงานตามแผนงาน </t>
  </si>
  <si>
    <t>EA Governance &amp; Development</t>
  </si>
  <si>
    <t xml:space="preserve">1. แผนงานการขับเคลื่อนองค์กรเป็น Digital Utility </t>
  </si>
  <si>
    <t>1.1 จัดอบรมผู้บริหารของสายงานการไฟฟ้า ภาค 2 เพื่อเตรียมความพร้อม</t>
  </si>
  <si>
    <t xml:space="preserve"> แผนการดำเนินงานด้าน Digital Utility </t>
  </si>
  <si>
    <t>สู่การเป็น PEA Digital Utility</t>
  </si>
  <si>
    <t xml:space="preserve">               คณะทำงานด้านนวัตกรรมและดิจิทัล  </t>
  </si>
  <si>
    <t xml:space="preserve">               จัดอบรมภายในไตรมาส 2/2563</t>
  </si>
  <si>
    <t>1.2 จัดอบรม ผจก.กฟย. เพื่อเตรียมความพร้อมสู่การเป็น PEA Digital Utility</t>
  </si>
  <si>
    <t xml:space="preserve">1.3 จัดอบรมพนักงานในสายงานฯ ภาค 2 ตั้งแต่ หผ.ขึ้นไป หรือ The Trainner </t>
  </si>
  <si>
    <t xml:space="preserve"> แผนการดำเนินงานด้าน Digital Utility (ต่อ)</t>
  </si>
  <si>
    <t>(ตัวแทนของ กฟฟ.) เพื่อเตรียมความพร้อมสู่การเป็น PEA Digital Utility</t>
  </si>
  <si>
    <t>1.4 จัดอบรมให้ความรู้เกี่ยวกับ Big Data และ Data Analytics</t>
  </si>
  <si>
    <t>ผู้เข้ารับการอบรม จำนวน 26 คน ได้แก่ ผู้บริหาร ฝวธ.(ภ2) จำนวน 2 คน, ผู้บริหารของ กฟฉ.1-2-3</t>
  </si>
  <si>
    <t xml:space="preserve">เขตละ 2 คน, ตัวแทน กฟฉ.1-2-3 เขตละ 5 คน และตัวแทน ฝวธ.(ภ2) จำนวน 3 คน </t>
  </si>
  <si>
    <t xml:space="preserve">                      ภายในไตรมาส 1/2563</t>
  </si>
  <si>
    <t>5.7 การคำนวณ Technical Loss ปีละ 1 ครั้ง (คำนวณช่วงเดือน เม.ย.หรือ พ.ค.</t>
  </si>
  <si>
    <t>เนื่องจากเป็นช่วงที่มีปริมาณการใช้โหลดสูงสุด)</t>
  </si>
  <si>
    <t>5.7.1 การคำนวณ Technical Loss 5 ส่วน</t>
  </si>
  <si>
    <t>5.7.1.1 ระบบสายส่ง 115 kV</t>
  </si>
  <si>
    <t>วงจร</t>
  </si>
  <si>
    <t>5.7.1.2 หม้อแปลงกำลัง</t>
  </si>
  <si>
    <t>5.7.1.3 ระบบ 22 - 33 kV</t>
  </si>
  <si>
    <t>5.7.1.4 หม้อแปลงจำหน่าย</t>
  </si>
  <si>
    <t>5.7.1.5 ระบบจำหน่ายแรงต่ำ</t>
  </si>
  <si>
    <t>โรง</t>
  </si>
  <si>
    <t>5.9 หม้อแปลงจำหน่าย</t>
  </si>
  <si>
    <t>5.9.2 การสับเปลี่ยนหม้อแปลงที่จ่ายโหลดไม่เหมาะสม</t>
  </si>
  <si>
    <t xml:space="preserve"> (จ่ายโหลดน้อยกว่า 40 %ของขนาดหม้อแปลง)</t>
  </si>
  <si>
    <t>kVA (กฟฟ.ละ 190 kVA : 30 kVA 3 เครื่อง, 50 kVA 2 เครื่อง)</t>
  </si>
  <si>
    <t>5.10 ระบบจำหน่ายแรงต่ำ</t>
  </si>
  <si>
    <t>OC 1 วิเคราะห์ GAP และแนวทางการผักดันองค์กรสู่ความยั่งยืน</t>
  </si>
  <si>
    <t>- คะแนนประเมิน ITA</t>
  </si>
  <si>
    <t xml:space="preserve">-  ไม่น้อยกว่า  80-100  คะแนน </t>
  </si>
  <si>
    <t>SO1 ดำเนินธุรกิจหลักธรรมาภิบาลเพื่อการเติบโตอย่างยั่งยืน</t>
  </si>
  <si>
    <t xml:space="preserve"> - ความสำเร็จเพื่อยกระดับการดำเนินงาน</t>
  </si>
  <si>
    <t>ให้ได้ตามมาตรฐาน OECD, DJSI และเกณฑ์</t>
  </si>
  <si>
    <t>การกำกับดูแลของ สคร.</t>
  </si>
  <si>
    <t xml:space="preserve"> - ความสำเร็จในการดำเนินงานเพื่อยกระดับ</t>
  </si>
  <si>
    <t xml:space="preserve">สู่ความยั่งยืน </t>
  </si>
  <si>
    <t xml:space="preserve"> - ความสำเร็จในการยกระดับโครงการ</t>
  </si>
  <si>
    <t xml:space="preserve">ด้านสังคมและสิ่งแวดล้อม </t>
  </si>
  <si>
    <r>
      <t>- คะแนนประเมิน ITA</t>
    </r>
    <r>
      <rPr>
        <b/>
        <sz val="16"/>
        <color theme="1"/>
        <rFont val="Wingdings"/>
      </rPr>
      <t>µ</t>
    </r>
  </si>
  <si>
    <r>
      <t>การกำกับดูแลของ สคร.</t>
    </r>
    <r>
      <rPr>
        <b/>
        <sz val="16"/>
        <rFont val="Wingdings"/>
      </rPr>
      <t>µ</t>
    </r>
  </si>
  <si>
    <r>
      <t xml:space="preserve">สู่ความยั่งยืน </t>
    </r>
    <r>
      <rPr>
        <b/>
        <sz val="16"/>
        <color theme="1"/>
        <rFont val="Wingdings"/>
      </rPr>
      <t>µ</t>
    </r>
  </si>
  <si>
    <r>
      <t xml:space="preserve">ด้านสังคมและสิ่งแวดล้อม </t>
    </r>
    <r>
      <rPr>
        <b/>
        <sz val="16"/>
        <rFont val="Wingdings"/>
      </rPr>
      <t>µ</t>
    </r>
  </si>
  <si>
    <t>2.แผนงานเสริมสร้างการกำกับดูแลกิจการที่ดี วัฒนธรรมและ</t>
  </si>
  <si>
    <t>2.1 กอก.กฟข. จัดการบรรยายหรือกิจกรรมที่สอดแทรกเนื้อหาด้านการกำกับ</t>
  </si>
  <si>
    <t>ค่านิยมสุจริต คุณธรรม จริยธรรม ความโปร่งใส และการ</t>
  </si>
  <si>
    <t>ดูแลกิจการที่ดี คุณธรรม จริยธรรม และความโปร่งใส ให้พนักงาน กฟข,กฟฟ.</t>
  </si>
  <si>
    <t>ต่อต้านการทุจริตในการปฏิบัติงาน (Soft Control)</t>
  </si>
  <si>
    <t xml:space="preserve">ในสังกัด </t>
  </si>
  <si>
    <t>(นโยบาย KEEN 14 ด้าน KE4 : Good Governance)</t>
  </si>
  <si>
    <t xml:space="preserve">กฟฉ.1     </t>
  </si>
  <si>
    <t xml:space="preserve">กฟฉ.2    </t>
  </si>
  <si>
    <t>คน              รอค่าเป้าหมายจากองค์กร</t>
  </si>
  <si>
    <t xml:space="preserve">กฟฉ.3     </t>
  </si>
  <si>
    <t xml:space="preserve">ภาค 2     </t>
  </si>
  <si>
    <t>3. แผนงานยกระดับความผูกพันของบุคคลากร กฟภ.</t>
  </si>
  <si>
    <t>(นโยบาย KEEN 14 ด้าน NH2 : Smart Workplace)</t>
  </si>
  <si>
    <t xml:space="preserve">  ภายในไตรมาส 4</t>
  </si>
  <si>
    <t xml:space="preserve">กฟฉ.3 </t>
  </si>
  <si>
    <t xml:space="preserve">     </t>
  </si>
  <si>
    <t xml:space="preserve">     รอค่าเป้าหมายจากองค์กร</t>
  </si>
  <si>
    <t>- ค่าดัชนีการประสบอุบัติภัย</t>
  </si>
  <si>
    <t>-  ดัชนีไม่มากกว่า  0.0978</t>
  </si>
  <si>
    <t xml:space="preserve">  (Disabling Injury Index: √DI)</t>
  </si>
  <si>
    <t xml:space="preserve"> - ความสาเร็จของการดาเนินงานด้านความปลอดภัย</t>
  </si>
  <si>
    <t>และอาชีวอนามัย</t>
  </si>
  <si>
    <t>- ค่าดัชนีการประสบอุบัติภัยของสายงานการไฟฟ้า</t>
  </si>
  <si>
    <r>
      <t xml:space="preserve">  ภาค 2  (Disabling Injury Index:               )</t>
    </r>
    <r>
      <rPr>
        <b/>
        <sz val="16"/>
        <rFont val="Wingdings"/>
      </rPr>
      <t>µ</t>
    </r>
  </si>
  <si>
    <t>-  ดัชนี   ≤  0.0978</t>
  </si>
  <si>
    <t xml:space="preserve"> - ความสำเร็จของการดำเนินงาน</t>
  </si>
  <si>
    <r>
      <t>ด้านความปลอดภัยและอาชีวอนามัย</t>
    </r>
    <r>
      <rPr>
        <b/>
        <sz val="16"/>
        <rFont val="Wingdings"/>
      </rPr>
      <t>µ</t>
    </r>
  </si>
  <si>
    <t>4. แผนงานความปลอดภัย สำหรับพนักงานและลูกจ้าง</t>
  </si>
  <si>
    <t>ให้แล้วเสร็จ ภายในไตรมาส 2/2563</t>
  </si>
  <si>
    <t>(ต่อ)</t>
  </si>
  <si>
    <r>
      <rPr>
        <b/>
        <u/>
        <sz val="18"/>
        <color rgb="FF0000CC"/>
        <rFont val="Browallia New"/>
      </rPr>
      <t xml:space="preserve"> เพิ่มเติมให้ครบถ้วน</t>
    </r>
    <r>
      <rPr>
        <b/>
        <sz val="18"/>
        <color rgb="FF0000CC"/>
        <rFont val="Browallia New"/>
      </rPr>
      <t xml:space="preserve"> เพื่อให้ทุกสถานประกอบการ (สนง.เขต, สนง.กฟฟ.</t>
    </r>
  </si>
  <si>
    <t xml:space="preserve"> ชั้น1-3/กฟส./กฟย.) ทุกแห่ง มีการแต่งตั้งและขึ้นทะเบียน จป. ครบถ้วน</t>
  </si>
  <si>
    <t xml:space="preserve">ตามที่กฎหมายกำหนด (โดยเฉพาะอย่างยิ่งกรณีโยกย้ายแต่งตั้ง) </t>
  </si>
  <si>
    <r>
      <t>แผนปฏิบัติการ ประจำปี 2563</t>
    </r>
    <r>
      <rPr>
        <b/>
        <sz val="18"/>
        <rFont val="Browallia New"/>
      </rPr>
      <t xml:space="preserve"> </t>
    </r>
    <r>
      <rPr>
        <b/>
        <sz val="16"/>
        <rFont val="Browallia New"/>
      </rPr>
      <t>(ฉบับทบทวนครั้งที่ 1)</t>
    </r>
  </si>
  <si>
    <t xml:space="preserve"> -</t>
  </si>
  <si>
    <t>- ร้อยละของปริมาณกระดาษที่ลดได้</t>
  </si>
  <si>
    <t xml:space="preserve"> - ไม่น้อยกว่าร้อยละ................</t>
  </si>
  <si>
    <t>(ของสายงานฯ)</t>
  </si>
  <si>
    <t>8.แผนงานการลดการใช้กระดาษ</t>
  </si>
  <si>
    <t>ความถูกต้องของการบันทึกข้อมูลในระบบ SAP (ZAPE007)</t>
  </si>
  <si>
    <t xml:space="preserve">กฟฉ.2        </t>
  </si>
  <si>
    <t>40%ของปี 60</t>
  </si>
  <si>
    <t xml:space="preserve">ภาค 2        </t>
  </si>
  <si>
    <t xml:space="preserve">สำหรับหัวหน้าแผนก (หผ.ปบ., หผ.กส., หผ.บค., หผ.มต., หผ.วต.) ให้ทุกสถานประกอบการ </t>
  </si>
  <si>
    <t>ที่มีความเสี่ยงในการปฏิบัติงาน ในระบบไฟฟ้า ภายในไตรมาส 2</t>
  </si>
  <si>
    <t>(กฟข., กฟฟ.ชั้น 1-3,กฟส.,กฟย. จัดอบรมรวม กฟฟ. ในสังกัด)</t>
  </si>
  <si>
    <t>4.5 จัดประชุมสัมมนางานด้านความปลอดภัยของ จป.วิชาชีพ/ เทคนิค</t>
  </si>
  <si>
    <t>ค่าเบี้ยเลี้ยง</t>
  </si>
  <si>
    <t>ค่าที่พัก</t>
  </si>
  <si>
    <t>ค่าใช้จ่ายประชุมชี้แจง</t>
  </si>
  <si>
    <t>ขั้นสูง เพื่อแลกเปลี่ยนความรู้และประสบการณ์ด้านความปลอดภัย (ภายในไตรมาส 3)</t>
  </si>
  <si>
    <t>ค่าห้องประชุม</t>
  </si>
  <si>
    <t xml:space="preserve">4.6 ศึกษาดูงาน ด้านความปลอดภัย หน่วยงานภายนอกเพื่อยกระดับความปลอดภัย ของ </t>
  </si>
  <si>
    <t xml:space="preserve">จป.บริหาร (1 รุ่น), จป.หัวหน้างาน (1 รุ่น) รวม 2 รุ่น  (ภาค 2 เป็นเจ้าภาพในการจัด) </t>
  </si>
  <si>
    <t xml:space="preserve">           ภายในไตรมาส 2</t>
  </si>
  <si>
    <t>5. แผนงานความปลอดภัย สำหรับประชาชน</t>
  </si>
  <si>
    <t xml:space="preserve">5.1  กฟฟ.  ทุกแห่ง ตรวจสอบและดำเนินการแก้ไขระบบไฟฟ้า
  </t>
  </si>
  <si>
    <t>จุดที่อาจก่อให้เกิดอันตรายแก่ประชาชน</t>
  </si>
  <si>
    <t xml:space="preserve">  - รายงานผลการตรวจสอบ และดำเนินการแก้ไขจุดบกพร่องให้แล้วเสร็จ </t>
  </si>
  <si>
    <t>(พร้อมภาพถ่ายแนบ) เป็นประจำทุกไตรมาส</t>
  </si>
  <si>
    <t xml:space="preserve">                รายงานทุกไตรมาส</t>
  </si>
  <si>
    <t xml:space="preserve">6. แผนงานระบบการจัดการความปลอดภัยของ กฟภ. </t>
  </si>
  <si>
    <t>(PEA- SMS)</t>
  </si>
  <si>
    <t>สำหรับ กฟข.,กฟฟ.ชั้น.1-3,กฟส. โดยมีเป้าหมาย จำนวนหน่วยงานที่ผ่าน</t>
  </si>
  <si>
    <t xml:space="preserve">เกณฑ์ประเมิน </t>
  </si>
  <si>
    <t xml:space="preserve">7. แผนงานกิจกรรม ส่งเสริมความปลอดภัย </t>
  </si>
  <si>
    <t xml:space="preserve">ภาค 2 จำนวน 60 คน จำนวน 1 รุ่น  ภายในไตรมาส 2   (ภาค 2 เป็นเจ้าภาพในการจัด) </t>
  </si>
  <si>
    <t xml:space="preserve">               ภายในไตรมาส 2</t>
  </si>
  <si>
    <r>
      <t>แผนปฏิบัติการ ประจำปี 2563</t>
    </r>
    <r>
      <rPr>
        <b/>
        <sz val="18"/>
        <rFont val="Browallia New"/>
      </rPr>
      <t xml:space="preserve"> </t>
    </r>
    <r>
      <rPr>
        <b/>
        <sz val="16"/>
        <rFont val="Browallia New"/>
      </rPr>
      <t>(ฉบับทบทวนครั้งที่ 1)</t>
    </r>
  </si>
  <si>
    <t xml:space="preserve">-ระบบประเมินผลใหม่ของ สคร.  </t>
  </si>
  <si>
    <t xml:space="preserve"> - ไม่น้อยกว่า...............คะแนน</t>
  </si>
  <si>
    <r>
      <t xml:space="preserve"> (Enablers 8 ด้าน) ขององค์กร </t>
    </r>
    <r>
      <rPr>
        <b/>
        <sz val="16"/>
        <rFont val="Wingdings"/>
      </rPr>
      <t>µ</t>
    </r>
  </si>
  <si>
    <t xml:space="preserve"> (Enablers 8 ด้าน) ของสายงานฯ</t>
  </si>
  <si>
    <t xml:space="preserve">9.แผนงานบริหารความเสี่ยงของสายงาน </t>
  </si>
  <si>
    <t xml:space="preserve">กฟฉ.1      </t>
  </si>
  <si>
    <t>กฟฉ.3                         ภายในวันที่  15  มกราคม 2563</t>
  </si>
  <si>
    <t xml:space="preserve">ฝวธ.(ภ2)     </t>
  </si>
  <si>
    <t>9.2 ดำเนินการ ติดตามผล และจัดทำรายงานตามแผนบริหาร</t>
  </si>
  <si>
    <t>ความเสี่ยงภาค 2 ปี 2563 (ไตรมาสละ 1 ครั้ง)</t>
  </si>
  <si>
    <t>กฟฉ.1    รายงานภายใน  5  วัน หลังสิ้นไตรมาส</t>
  </si>
  <si>
    <t>กฟฉ.2    รายงานภายใน  5  วัน หลังสิ้นไตรมาส</t>
  </si>
  <si>
    <t>กฟฉ.3    รายงานภายใน  5  วัน หลังสิ้นไตรมาส</t>
  </si>
  <si>
    <t>ภาค 2    รายงานภายใน  10  วัน หลังสิ้นไตรมาส</t>
  </si>
  <si>
    <t xml:space="preserve">10.แผนงานการปรับปรุงการควบคุมภายใน </t>
  </si>
  <si>
    <t xml:space="preserve">กฟฉ.2                      ภายในวันที่  30  มกราคม 2563  </t>
  </si>
  <si>
    <t>(ตามแผน ปย.2 รายงานผล) (ไตรมาสละ 1 ครั้ง)</t>
  </si>
  <si>
    <t>กฟฉ.1      รายงานภายใน  10  วัน หลังสิ้นไตรมาส</t>
  </si>
  <si>
    <t>กฟฉ.2      รายงานภายใน  10  วัน หลังสิ้นไตรมาส</t>
  </si>
  <si>
    <t>กฟฉ.3      รายงานภายใน  10  วัน หลังสิ้นไตรมาส</t>
  </si>
  <si>
    <t>ฝวธ.(ภ2)   รายงานภายใน  10  วัน หลังสิ้นไตรมาส</t>
  </si>
  <si>
    <t>ภาค 2       รายงานภายใน  20  วัน หลังสิ้นไตรมาส</t>
  </si>
  <si>
    <t>11. แผนแม่บทบริการลูกค้าและการตลาด</t>
  </si>
  <si>
    <t>11.1 ดำเนินกิจกรรมตามแผนพัฒนาการให้บริการสนับสนุนแก่ลูกค้า</t>
  </si>
  <si>
    <t>ตามแผนแม่บทบริการลูกค้าทบทวนปี 2563</t>
  </si>
  <si>
    <t>11.1.1 จัดทำแผนการดำเนินการ โดยระบุกิจกรรมย่อย และเป้าหมายของแต่ละ</t>
  </si>
  <si>
    <t xml:space="preserve">กิจกรรมที่จะดำเนินการให้สอดคล้องกับแผนแม่บทการบริการลูกค้า </t>
  </si>
  <si>
    <t>ส่งให้คณะทำงานด้านการบริการลูกค้าภายในเดือนมีนาคม 2563</t>
  </si>
  <si>
    <t>ฝวธ.(ภ2)  รายงานผลการจัดทำแผนการดำเนินการ  ภายในเดือนมีนาคม 2563</t>
  </si>
  <si>
    <t>12. แผนงานปรับปรุงความพึงพอใจของลูกค้า</t>
  </si>
  <si>
    <t xml:space="preserve">12.1 สรุปข้อมูลเสียงของลูกค้า (ความต้องการ ความคาดหวัง ความไม่พึงพอใจ </t>
  </si>
  <si>
    <t>/ร้องเรียน ข้อร้องขอ ความพึงพอใจ/ข้อชื่นชม และข้อเสนอแนะ) ปี 2562</t>
  </si>
  <si>
    <t>แต่ละช่องทาง ส่งให้คณะทำงาน SEPA หมวด 3</t>
  </si>
  <si>
    <t xml:space="preserve">     - การรับฟังเสียงลูกค้าทางโทรศัพท์ (Voice based)</t>
  </si>
  <si>
    <t xml:space="preserve">     - การรับฟังด้วยการปฏิสัมพันธ์ (Interaction based)</t>
  </si>
  <si>
    <t xml:space="preserve">     - การสำรวจข้อมูลลูกค้า (Survey based)</t>
  </si>
  <si>
    <t>กฟฉ.2          รายงานภายใน วันที่ 15 กุมภาพันธ์ 2563</t>
  </si>
  <si>
    <t>ฝวธ.(ภ2)   รายงานผลภายใน วันที่ 28 กุมภาพันธ์ 2563</t>
  </si>
  <si>
    <t xml:space="preserve">12.2 สรุปข้อมูลเสียงของลูกค้าแต่ละกลุ่ม (ความต้องการ ความคาดหวัง </t>
  </si>
  <si>
    <t>ความไม่พึงพอใจ/ ร้องเรียน/ข้อร้องขอ ความพึงพอใจ/ข้อชื่นชม และข้อเสนอแนะ)</t>
  </si>
  <si>
    <t xml:space="preserve"> ปี 2563 ในแต่ละช่องทาง ส่งให้คณะทำงานด้านการบริการลูกค้า ทุกไตรมาส </t>
  </si>
  <si>
    <t>- โทรศัพท์สำนักงาน</t>
  </si>
  <si>
    <t>-1129 PEA Call Center</t>
  </si>
  <si>
    <t>กฟฉ.2          รายงานภายใน 20 วันหลังสิ้นไตรมาส</t>
  </si>
  <si>
    <t xml:space="preserve">ฝวธ.(ภ2)  รายงานผลภายใน 1 เดือนหลังสิ้นไตรมาส </t>
  </si>
  <si>
    <t>12. แผนงานปรับปรุงความพึงพอใจของลูกค้า (ต่อ)</t>
  </si>
  <si>
    <t xml:space="preserve">- ติดต่อโดยตรงที่สำนักงาน </t>
  </si>
  <si>
    <t xml:space="preserve"> -การสานเสวนา ปีละ 1 ครั้ง </t>
  </si>
  <si>
    <t xml:space="preserve"> -กิจกรรมลูกค้าสัมพันธ์ </t>
  </si>
  <si>
    <t xml:space="preserve">ฝวธ.(ภ2)   รายงานผลภายใน 1 เดือนหลังสิ้นไตรมาส </t>
  </si>
  <si>
    <t>12.2.3 การสำรวจข้อมูลลูกค้าธุรกิจเสริมโดยการใช้โทรศัพท์สอบถามความ</t>
  </si>
  <si>
    <t>พึงพอใจภายหลังจากใช้บริการ 15 วัน ตามแบบฟอร์ม (ธุรกิจเสริม 6 กิจกรรม)</t>
  </si>
  <si>
    <t xml:space="preserve">กฟฉ.2  </t>
  </si>
  <si>
    <t xml:space="preserve"> รายงานภายใน 20 วันหลังสิ้นไตรมาส</t>
  </si>
  <si>
    <r>
      <t>12.3 ความพึงพอใจและความภักดีโดยรวมของลูกค้า</t>
    </r>
    <r>
      <rPr>
        <b/>
        <u/>
        <sz val="18"/>
        <color rgb="FF0000CC"/>
        <rFont val="Browallia New"/>
      </rPr>
      <t>ปี 2563</t>
    </r>
  </si>
  <si>
    <t>กฟฉ.2            รายงานภายใน 20 วันหลังสิ้นไตรมาส</t>
  </si>
  <si>
    <t xml:space="preserve">กฟฉ.3        </t>
  </si>
  <si>
    <t>ฝวธ.(ภ2)  จัดประชุมการจัดทำแผนการปรับปรุงกระบวนการทำงาน/</t>
  </si>
  <si>
    <t>แผนปฏิบัติการจากข้อมูลเสียงของลูกค้าภายในไตรมาส 2/2563</t>
  </si>
  <si>
    <t xml:space="preserve">                 </t>
  </si>
  <si>
    <t>กฟฉ.2             ประสิทธิภาพการตอบสนองข้อร้องเรียน ร้อยละ 60</t>
  </si>
  <si>
    <t>ฝวธ.(ภ2)   รายงานผลภายใน 20 วันหลังสิ้นไตรมาส</t>
  </si>
  <si>
    <t>กฟฉ.2             ประสิทธิภาพการตอบสนองข้อร้องเรียน ร้อยละ 100</t>
  </si>
  <si>
    <t>ฝวธ.(ภ2)  รายงานผลภายใน 20 วันหลังสิ้นไตรมาส</t>
  </si>
  <si>
    <r>
      <t>แผนปฏิบัติการ ประจำปี 2563</t>
    </r>
    <r>
      <rPr>
        <b/>
        <sz val="18"/>
        <rFont val="Browallia New"/>
      </rPr>
      <t xml:space="preserve"> </t>
    </r>
    <r>
      <rPr>
        <b/>
        <sz val="16"/>
        <rFont val="Browallia New"/>
      </rPr>
      <t>(ฉบับทบทวนครั้งที่ 1)</t>
    </r>
  </si>
  <si>
    <t>15.แผนงานจัดทำฐานข้อมูลสายสื่อสารในระบบ TAMS</t>
  </si>
  <si>
    <t xml:space="preserve">15.1 งานสำรวจนำเข้าข้อมูลสายสื่อสารโทรคมนาคมของหน่วยงานต่างๆ </t>
  </si>
  <si>
    <t xml:space="preserve">บนเสาไฟฟ้าของ กฟภ. ในระบบ TAMS </t>
  </si>
  <si>
    <t xml:space="preserve">กฟฉ.1    </t>
  </si>
  <si>
    <t>ต้น</t>
  </si>
  <si>
    <t>ต้น             รายงานภายใน 20 วันหลังสิ้นเดือน</t>
  </si>
  <si>
    <t xml:space="preserve">กฟฉ.3    </t>
  </si>
  <si>
    <t xml:space="preserve">ภาค 2    </t>
  </si>
  <si>
    <t>ฝวธ.(ภ2)   รายงานภายใน 30 วันหลังสิ้นเดือน</t>
  </si>
  <si>
    <t xml:space="preserve">อยู่ระหว่าง กงป. จัดสรรงบประมาณทำการ </t>
  </si>
  <si>
    <t xml:space="preserve">12.7 ระดับความสำเร็จของแผน/แนวทางการปฏิบัติงานเชิงป้องกัน </t>
  </si>
  <si>
    <t>ไม่สามารถกระจายเป้่า</t>
  </si>
  <si>
    <t>และแผนการสนับสนุนกระบวนการจัดการข้อร้องเรียนของลูกค้า</t>
  </si>
  <si>
    <t>และนำเสนอที่ประชุมผู้บริหาร กฟข.</t>
  </si>
  <si>
    <t>กฟฉ.2                 ภายในวันที่ 20 เมษายน 2563</t>
  </si>
  <si>
    <t xml:space="preserve">กฟฉ.3                </t>
  </si>
  <si>
    <t>ฝวธ.(ภ2)   การจัดทำแผนฯ ภายใน  30 เมษายน 2563</t>
  </si>
  <si>
    <t>กฟฉ.2                รายงานภายในวันที่ 20 พฤศจิกายน 2563</t>
  </si>
  <si>
    <t>ฝวธ.(ภ2)  รายงานภายในวันที่ 30 พฤศจิกายน 2563</t>
  </si>
  <si>
    <t>13.แผนงานขยายผลการนำระบบรับฟังเสียงลูกค้า</t>
  </si>
  <si>
    <t>13.1 สรุปรายงานสถิติ วิเคราะห์ความพึงพอใจ/ความต้องการ/ข้อเสนอแนะ</t>
  </si>
  <si>
    <t xml:space="preserve"> (PEA VOC System) และระบบบริหารลูกค้าสัมพันธ์ </t>
  </si>
  <si>
    <t>จากการสำรวจข้อมูลป้อนกลับจากลูกค้า ส่งให้คณะทำงานด้านการบริการลูกค้า</t>
  </si>
  <si>
    <t xml:space="preserve"> (Customer Relationship Management : CRM)</t>
  </si>
  <si>
    <t>13.1.1 สรุปผลการสำรวจข้อมูลป้อนกลับจากลูกค้า โดยวิธีโทรศัพท์สอบถาม</t>
  </si>
  <si>
    <t xml:space="preserve">ความพึงพอใจภายหลังจากใช้บริการ ทุกไตรมาส </t>
  </si>
  <si>
    <t>13.1.1.1  สุ่มสอบถามลูกค้าโดยวิธีโทรศัพท์ ดังนี้</t>
  </si>
  <si>
    <t xml:space="preserve"> - งานขอใช้ไฟติดตั้งมิเตอร์ กฟฟ.ชั้น1-3 จำนวน 3 ราย/ไตรมาส</t>
  </si>
  <si>
    <t xml:space="preserve"> - งานขอขยายเขตแรงต่ำและติดตั้งมิเตอร์ กฟฟ.ชั้น1-3 จำนวน 3 ราย/ไตรมาส</t>
  </si>
  <si>
    <t xml:space="preserve">  - งานขยายเขตติดตั้งหม้อแปลงเฉพาะราย กฟฟ.ชั้น1-3 </t>
  </si>
  <si>
    <t>(จำนวน 1ราย/ไตรมาส)</t>
  </si>
  <si>
    <t>ราย/ไตรมาส</t>
  </si>
  <si>
    <t>OC 3 Change Management</t>
  </si>
  <si>
    <t xml:space="preserve">-ความสำเร็จของการปรับโครงสร้างเพื่อเน้น </t>
  </si>
  <si>
    <t xml:space="preserve"> -ไม่น้อยกว่าระดับ 5</t>
  </si>
  <si>
    <t>SO4 การเพิ่มมูลค่าทางธุรกิจขององค์กร โดยสร้าง Advantaged Portfolio</t>
  </si>
  <si>
    <t>Business Alignment</t>
  </si>
  <si>
    <t xml:space="preserve"> จากการสำรวจข้อมูลป้อนกลับจากลูกค้าให้คณะทำงานด้าน การบริการลูกค้า ทุกไตรมาส </t>
  </si>
  <si>
    <r>
      <t xml:space="preserve">Business Alignment </t>
    </r>
    <r>
      <rPr>
        <b/>
        <sz val="16"/>
        <rFont val="Wingdings"/>
      </rPr>
      <t>µ</t>
    </r>
  </si>
  <si>
    <t>กฟฉ.2          รายงานภายใน 15 วันหลังสิ้นไตรมาส</t>
  </si>
  <si>
    <t>16.แผนงานจัดความเป็นระเบียบเรียบร้อยของ</t>
  </si>
  <si>
    <t>16.1 จัดระเบียบสายสื่อสาร ตามนโยบาย ผวก. (แล้วเสร็จภายในเดือนมิถุนายน 2563)</t>
  </si>
  <si>
    <t>สายสื่อสารบนเสาไฟฟ้า</t>
  </si>
  <si>
    <t>16.1.1 เส้นทางที่มีการติดตั้งคอนสื่อสารเดิมอยู่แล้ว โดยมีขนาดเส้นผ่านศูนย์กลาง</t>
  </si>
  <si>
    <t>ของสายสื่อสารรวม มากกว่า 300 มม.</t>
  </si>
  <si>
    <t>(1)งบทำการ</t>
  </si>
  <si>
    <t>(2)งบลงทุน</t>
  </si>
  <si>
    <t>มาสรุปวิเคราะห์และรายงานผล ทุกไตรมาส</t>
  </si>
  <si>
    <t xml:space="preserve">กฟฉ.1  </t>
  </si>
  <si>
    <t xml:space="preserve">เส้นทาง  </t>
  </si>
  <si>
    <t xml:space="preserve"> เส้นทาง        รายงานภายใน 15 วันหลังสิ้นไตรมาส</t>
  </si>
  <si>
    <t xml:space="preserve">กฟฉ.3              </t>
  </si>
  <si>
    <t xml:space="preserve">ฝวธ.(ภ2)   รายงานภายใน 30 วันหลังสิ้นไตรมาส </t>
  </si>
  <si>
    <t>13.2 เพิ่มสัดส่วนจำนวนลูกค้าที่กดประเมินความพึงพอใจ ผ่านระบบกล่อง</t>
  </si>
  <si>
    <t xml:space="preserve">ประเมินความพึงพอใจ(Smile Box) เทียบกับจำนวนคิวทั้งหมด ไม่น้อยกว่าร้อยละ 60 </t>
  </si>
  <si>
    <t xml:space="preserve"> (Customer Relationship Management : CRM)(ต่อ)</t>
  </si>
  <si>
    <t>13.3 ระดับความสำเร็จการสรุปผลดำเนินการและการควบคุมติดตามแผน</t>
  </si>
  <si>
    <t xml:space="preserve">และคู่มือกระบวนการสร้างและการจัดการความสัมพันธ์กับลูกค้า </t>
  </si>
  <si>
    <t>ส่งให้คณะทำงานด้านการบริการลูกค้า ทุกไตรมาส</t>
  </si>
  <si>
    <t>/แหล่งข้อมูลอื่นๆ (ติดตั้งหม้อแปลงเฉพาะรายทุกขนาด)</t>
  </si>
  <si>
    <t>ราย/ปี</t>
  </si>
  <si>
    <t>ค่าเบรค</t>
  </si>
  <si>
    <t>ของที่ระลึก</t>
  </si>
  <si>
    <t xml:space="preserve">ราย/ปี             รายงานภายใน </t>
  </si>
  <si>
    <t>ราย/ปี           15 วันหลังสิ้นไตรมาส</t>
  </si>
  <si>
    <t>(รผก.(ภ2),อข.ฉ.1-3, ผจก.)) พร้อม สรุปรายงานความต้องการและแนวทางแก้ไข</t>
  </si>
  <si>
    <t xml:space="preserve">16.1.2 เส้นทางที่มีการติดตั้งคอนสื่อสารเดิมอยู่แล้ว  โดยมีขนาดเส้นผ่านศูนย์กลาง             </t>
  </si>
  <si>
    <t>รผก.(ภ2)                                     1    ราย/ไตรมาส</t>
  </si>
  <si>
    <t>กฟฉ.1 (อข., ผจก., กฟฟ.1-3)           99   ราย/ไตรมาส</t>
  </si>
  <si>
    <t>สายสื่อสารบนเสาไฟฟ้า (ต่อ)</t>
  </si>
  <si>
    <t xml:space="preserve">ของสายสื่อสารรวม 100- 300 มม.     </t>
  </si>
  <si>
    <t xml:space="preserve">กฟฉ.2 (อข., ผจก., กฟฟ.1-3)           87   ราย/ไตรมาส            รายงานภายใน </t>
  </si>
  <si>
    <t>เส้นทาง        รายงานภายใน 15 วันหลังสิ้นไตรมาส</t>
  </si>
  <si>
    <t>กฟฉ.3 (อข., ผจก., กฟฟ.1-3)           93   ราย/ไตรมาส           15 วันหลังสิ้นไตรมาส</t>
  </si>
  <si>
    <t>ภาค 2 (อข., ผจก., กฟฟ.1-3)           280  ราย/ไตรมาส</t>
  </si>
  <si>
    <t xml:space="preserve">13.3.4 พนักงาน KAMR สรุปวิเคราะห์ปัญหา/ความต้องการลูกค้า high value </t>
  </si>
  <si>
    <t xml:space="preserve">และ/หรือลูกค้ารายสำคัญอื่น จากข้อมูลในระบบบริหารลูกค้า CRM Plus </t>
  </si>
  <si>
    <t xml:space="preserve"> (บันทึกข้อมูลทุกรายที่เข้าเยี่ยมตามข้อ 13.3.2 ) ไตรมาสละ1 ครั้ง  </t>
  </si>
  <si>
    <t xml:space="preserve">กฟฉ.3           </t>
  </si>
  <si>
    <t>ราย/ปี          15 วันหลังสิ้นไตรมาส</t>
  </si>
  <si>
    <t>กฟฉ.1  กฟจ.ละ</t>
  </si>
  <si>
    <t xml:space="preserve">กฟฉ.2  กฟจ.ละ               </t>
  </si>
  <si>
    <t>กฟฉ.3  กฟจ.ละ</t>
  </si>
  <si>
    <t>ภาค 2  จำนวน</t>
  </si>
  <si>
    <t>ฝวธ.(ภ2)   รายงานผลภายในไตรมาส 4</t>
  </si>
  <si>
    <t>14. แผนงานการประเมินประสิทธิภาพการส่งจ่าย</t>
  </si>
  <si>
    <t>14.1 สรุปข้อมูลและสารสนเทศที่เกี่ยวข้องกับลูกค้าและตลาดมาเป็นปัจจัยนำเข้า  (Inputs)</t>
  </si>
  <si>
    <t xml:space="preserve">ระบบไฟฟ้า </t>
  </si>
  <si>
    <t>ในกระบวนการกำหนดและนวัตกรรมผลิตภัณฑ์และบริการ ส่งให้สายงาน ว และ วศ</t>
  </si>
  <si>
    <t xml:space="preserve"> - รายงานข้อมูลแรงดันที่จุดที่ลูกค้าร้องเรียนเกี่ยวกับแรงดันไฟฟ้า</t>
  </si>
  <si>
    <t>(เฉพาะส่วนที่มีการร้องเรียน) ของแต่ละระบบแรงดัน</t>
  </si>
  <si>
    <t>กฟฉ.2             รายงานภายใน 15 วัน หลังสิ้นไตรมาส</t>
  </si>
  <si>
    <t>16.2 สำรวจตรวจสอบสายสื่อสารที่หย่อนยาน และมีความสูง  ต่ำกว่าระดับมาตรฐาน</t>
  </si>
  <si>
    <r>
      <rPr>
        <b/>
        <u/>
        <sz val="18"/>
        <color rgb="FF0000FF"/>
        <rFont val="Browallia New"/>
      </rPr>
      <t>ที่มีความเสี่ยงสูง</t>
    </r>
    <r>
      <rPr>
        <b/>
        <sz val="18"/>
        <color rgb="FF0000FF"/>
        <rFont val="Browallia New"/>
      </rPr>
      <t xml:space="preserve">  (เป็นอันตรายต่อชีวิตและทรัพย์สินของประชาชน)</t>
    </r>
  </si>
  <si>
    <t>เมื่อตรวจสอบพบ ให้ กฟฟ. ดำเนินการแจ้งผู้ประกอบการให้ดำเนินการแก้ไข</t>
  </si>
  <si>
    <t>แล้วเสร็จภายใน 24 ชม.</t>
  </si>
  <si>
    <t xml:space="preserve">     รายงานภายใน 15 วันหลังสิ้นไตรมาส</t>
  </si>
  <si>
    <t>16.3 สำรวจตรวจสอบสายสื่อสารที่หย่อนยาน และมีความสูง  ต่ำกว่าระดับมาตรฐาน</t>
  </si>
  <si>
    <r>
      <rPr>
        <b/>
        <u/>
        <sz val="18"/>
        <color rgb="FF0000FF"/>
        <rFont val="Browallia New"/>
      </rPr>
      <t>ที่มีความเสี่ยงปานกลาง</t>
    </r>
    <r>
      <rPr>
        <b/>
        <sz val="18"/>
        <color rgb="FF0000FF"/>
        <rFont val="Browallia New"/>
      </rPr>
      <t xml:space="preserve"> (ไม่เป็นไปตามมาตรฐาน กฟภ. แต่อยู่ในแนวทางสัญจร</t>
    </r>
  </si>
  <si>
    <t>ไม่พลุกพล่าน พาดตามแนวเสาไฟฟ้าขอบทางจราจร เป็นต้น)</t>
  </si>
  <si>
    <t>ภายใน 7 วัน</t>
  </si>
  <si>
    <t xml:space="preserve">    รายงานภายใน 15 วันหลังสิ้นไตรมาส</t>
  </si>
  <si>
    <t xml:space="preserve">17. แผนงานขยายผลโครงการสำนักงานสีเขียว </t>
  </si>
  <si>
    <t xml:space="preserve">17.1 ขยายผลโครงการสำนักงานสีเขียว (Green  Office) และตรวจประเมิน </t>
  </si>
  <si>
    <t xml:space="preserve">(Green  Office) </t>
  </si>
  <si>
    <t xml:space="preserve">โดยคณะผู้ตรวจ กรมส่งเสริมคุณภาพสิ่งแวดล้อม </t>
  </si>
  <si>
    <r>
      <t xml:space="preserve">แห่ง </t>
    </r>
    <r>
      <rPr>
        <sz val="16"/>
        <rFont val="Browallia New"/>
      </rPr>
      <t>(กฟจ.อุดรธานี 2(นิตโย), กฟอ.พังโคน, กฟอ.สว่างแดนดิน)</t>
    </r>
  </si>
  <si>
    <r>
      <t xml:space="preserve">แห่ง </t>
    </r>
    <r>
      <rPr>
        <sz val="16"/>
        <rFont val="Browallia New"/>
      </rPr>
      <t>(กฟอ.วารินชำราบ)</t>
    </r>
  </si>
  <si>
    <r>
      <t xml:space="preserve">แห่ง </t>
    </r>
    <r>
      <rPr>
        <sz val="16"/>
        <rFont val="Browallia New"/>
      </rPr>
      <t>(กฟจ.นม.2 (หัวทะเล), กฟอ.พิมาย, กฟอ.ภูเขียว, กฟอ.ปักธงชัย)</t>
    </r>
  </si>
  <si>
    <t xml:space="preserve">17.1.1 จัดอบรมให้ความรู้ กฟฟ. ที่สมัครเข้าร่วมโครงการ และ กฟฟ. ที่ ขอต่ออายุ </t>
  </si>
  <si>
    <t>โดยคณะทำงานจัดการสิ่งแวดล้อม (Green Office) ของสายงานการไฟฟ้าภาค 2</t>
  </si>
  <si>
    <t xml:space="preserve"> - รายงานสรุปข้อมูลสายส่งและจำหน่ายมีโหลดเกินพิกัด</t>
  </si>
  <si>
    <t>17.1.2 ดำเนินการ Internal Audit ให้กับการไฟฟ้าที่เข้าโครงการสำนักงานสีเขียว โดยทีม</t>
  </si>
  <si>
    <t xml:space="preserve"> - รายงานสรุปข้อมูลหม้อแปลงไฟฟ้ากำลังที่มีโหลดเกินพิกัด</t>
  </si>
  <si>
    <t>Auditor  ของ กฟข.  (ครั้งที่ 1 ภายในเดือน พ.ค.2563 และครั้งที่ 2 ภายในเดือน ส.ค.2563)</t>
  </si>
  <si>
    <t>โดยให้เรียงตามระดับปัญหามากไปหาน้อย</t>
  </si>
  <si>
    <t>กฟฉ.2            สรุปข้อมูลถูกต้อง/รายงานภายใน 20 เมษายน 2563</t>
  </si>
  <si>
    <t xml:space="preserve">สรุปยอดรวมด้าน Learning and Growth ของ กฟฉ.1 </t>
  </si>
  <si>
    <t>ฝวธ.(ภ2)   ข้อมูลถูกต้อง/รายงานผลภายใน 30 เมษายน 2563</t>
  </si>
  <si>
    <t>(สำหรับ กฟฟ.ที่ได้รับการรับรองแล้ว เมื่อปี 2559)</t>
  </si>
  <si>
    <t>แห่ง (กฟจ.สกลนคร, กฟจ.บึงกาฬ)</t>
  </si>
  <si>
    <t>แห่ง (กฟจ.ร้อยเอ็ด, กฟจ.อุบลราชธานี)</t>
  </si>
  <si>
    <t>แห่ง (กฟจ.นครราชสีมา , กฟจ.ชัยภูมิ)</t>
  </si>
  <si>
    <t>สรุปยอดรวมด้าน Learning and Growth ของ กฟฉ.2</t>
  </si>
  <si>
    <t>สรุปยอดรวมด้าน Learning and Growth ของ กฟฉ.3</t>
  </si>
  <si>
    <t>สรุปยอดรวมด้าน Learning and Growth ของ ฝวธ.(ภ2)</t>
  </si>
  <si>
    <t>สรุปยอดรวมด้าน Learning and Growth ของ ภาค 2</t>
  </si>
  <si>
    <t>(Green  Office)  (ต่อ)</t>
  </si>
  <si>
    <t>(ภายในเดือน ส.ค. 2563 )</t>
  </si>
  <si>
    <t>สรุปยอดรวมทุกด้านของ กฟฉ.1</t>
  </si>
  <si>
    <t>สรุปยอดรวมทุกด้านของ กฟฉ.2</t>
  </si>
  <si>
    <t>สรุปยอดรวมทุกด้านของ กฟฉ.3</t>
  </si>
  <si>
    <t>18. แผนงานมาตรฐานการให้บริการของศูนย์ราชการ</t>
  </si>
  <si>
    <t>18.1 รักษามาตรฐานการให้บริการของศูนย์ราชการสะดวก (Government Easy Contact</t>
  </si>
  <si>
    <t>สรุปยอดรวมทุกด้านของ ฝวธ.(ภ2)</t>
  </si>
  <si>
    <t>สะดวก (Government Easy Contact Center : GECC)</t>
  </si>
  <si>
    <t xml:space="preserve">Center : GECC) (สำหรับ กฟฟ. ที่ได้รับการรับรองแล้ว เมื่อปี 2560 ) </t>
  </si>
  <si>
    <t>สรุปยอดรวมทุกด้านของ ภาค 2</t>
  </si>
  <si>
    <r>
      <t xml:space="preserve">กฟฟ </t>
    </r>
    <r>
      <rPr>
        <sz val="14"/>
        <rFont val="Browallia New"/>
      </rPr>
      <t xml:space="preserve">(กฟจ.อุดรธานี, กฟจ.ขอนแก่น, กฟจ.เลย, กฟจ.หนองบัวลำภู, </t>
    </r>
  </si>
  <si>
    <t xml:space="preserve">         กฟจ.บึงกาฬ, กฟจ.อุดรธานี2)</t>
  </si>
  <si>
    <t>กฟส. (อาจสามารถ,พนมไพร,บรบือ,พยัคภูมิพิสัย,วาปีปทุม,หนองกรุงศรี,เลิงนกทา</t>
  </si>
  <si>
    <t>เกษตรวิสัย,สุวรรณภูมิม,คำชะอี,โพนทอง,โกสุมพิสัย) กฟอ. (วารินชำราบ,ตระการพืชผล,สมเด็จ)</t>
  </si>
  <si>
    <t>กฟจ.ร้อยเอ็ด</t>
  </si>
  <si>
    <t>รวมด้าน (Learning and Growth)</t>
  </si>
  <si>
    <r>
      <t xml:space="preserve">กฟฟ </t>
    </r>
    <r>
      <rPr>
        <sz val="14"/>
        <rFont val="Browallia New"/>
      </rPr>
      <t>(กฟจ.นครราชสีมา,กฟจ.ชัยภูมิ, กฟจ.บุรีรัมย์, กฟอ.นางรอง, กฟอ.พิมาย)</t>
    </r>
  </si>
  <si>
    <t>กฟฟ</t>
  </si>
  <si>
    <t>ใบรับรองศูนย์ราชการสะดวก (GECC)</t>
  </si>
  <si>
    <t>รวมทุกด้าน</t>
  </si>
  <si>
    <t>18.2 ขยายผลการดำเนินงานได้รับการรับรองมาตรฐานการให้บริการของศูนย์ราชการสะดวก</t>
  </si>
  <si>
    <t xml:space="preserve">(Government Easy Contact Center :GECC) ครบทุกการไฟฟ้าจุดรวมงาน </t>
  </si>
  <si>
    <t xml:space="preserve">และการไฟฟ้าที่มีความพร้อม </t>
  </si>
  <si>
    <t xml:space="preserve">กฟฟ.  </t>
  </si>
  <si>
    <t xml:space="preserve">กฟฟ.   </t>
  </si>
  <si>
    <t xml:space="preserve">หมายเหตุ </t>
  </si>
  <si>
    <t xml:space="preserve">กฟฉ.1 : กฟอ.สว่างแดนดิน, กฟส.นาแก, กฟส.โพนพิสัย, กฟส.ท่าบ่อ, กฟส.กระนวน, กฟส.บ้านฝาง, </t>
  </si>
  <si>
    <t xml:space="preserve">          กฟส.ภูเวียง, กฟส.หนองสองห้อง, กฟส.พล, กฟส.ด่านซ้าย, กฟส.วังสะพุง, กฟส.วานรนิวาส, </t>
  </si>
  <si>
    <t xml:space="preserve">          กฟส.ศรีบุญเรือง, กฟส.เซกา</t>
  </si>
  <si>
    <t>กฟฉ.2 : กฟจ.อุบลราชธานี,กฟจ.ศรีษะเกษ,กฟจ.มหาสารคาม,กฟจ.อำนาจเจริญ,กฟอ.เสลภูมิ,กฟอ.เดชอุดม</t>
  </si>
  <si>
    <t xml:space="preserve">          กฟอ.กันทรลักษณ์,กฟส.กุฉินารยณ์,กฟส.เขื่องใน,กฟส.ขุขันธ์,กฟส.ขุนหาญ,กฟส.อุทุมพรพิสัย,</t>
  </si>
  <si>
    <t xml:space="preserve">          กฟส.พิบูลมังสาหาร,กฟส.มหาชนะชัย</t>
  </si>
  <si>
    <t>กฟฉ.3 : กฟจ.นม2 (หัวทะเล), กฟส.โนนสูง, กฟส.คง, กฟส.จักราช, กฟส.จัตุรัส, กฟส.สตึก, กฟส.หนองกี่,</t>
  </si>
  <si>
    <t xml:space="preserve">          กฟส.บ้านกรวด, กฟส.ท่าตูม, กฟย.เมืองยาง, กฟย.ขามทะเลสอ, กฟย.ปะคำ</t>
  </si>
  <si>
    <t>19. แผนงานเร่งรัดดำเนินการตามแผนสนับสนุน</t>
  </si>
  <si>
    <t xml:space="preserve">19.1 ติดตามประเมินผลการจัดเก็บข้อมูลงานยานพาหนะ โดยมีการ Update </t>
  </si>
  <si>
    <t xml:space="preserve">การดำเนินงานระยะที่ 3-4 </t>
  </si>
  <si>
    <t xml:space="preserve">ข้อมูล ประเภท,จำนวน และการบำรุงรักษา ยานพาหนะ เป็นประจำทุกเดือน </t>
  </si>
  <si>
    <t>(โดยตรวจสอบ การ Update ข้อมูล จากโปรแกรม Car Management System (CMS)</t>
  </si>
  <si>
    <t>รายงานไตรมาสละ 1 ครั้ง</t>
  </si>
  <si>
    <t>ครั้ง            ไตรมาสละ 1 ครั้ง</t>
  </si>
  <si>
    <t xml:space="preserve">ภาค 2 </t>
  </si>
  <si>
    <t>20. การเบิกจ่ายเงินงบลงทุนทุกโครงการและงาน</t>
  </si>
  <si>
    <t>20.1 รายงานการเบิกจ่ายเงินงบลงทุนทุกโครงการและงานจัดซื้อจัดจ้าง</t>
  </si>
  <si>
    <t>จัดซื้อจัดจ้าง</t>
  </si>
  <si>
    <t xml:space="preserve">ครั้ง           รายงานภายใน 10 วันหลังสิ้นเดือน  </t>
  </si>
  <si>
    <t>ฝวธ.(ภ2)  รายงานภายใน 40 วันหลังสิ้นเดือน</t>
  </si>
  <si>
    <t>กระจายเป้าหมาย</t>
  </si>
  <si>
    <t>กฟจ.อบ.+กฟย.ตาลสุม</t>
  </si>
  <si>
    <t>กฟฟ.ชั้น 1-3 แห่งละ 78 (14x78) = 1,092 เครื่อง</t>
  </si>
  <si>
    <t>กฟส.ม่วงสามสิบ</t>
  </si>
  <si>
    <t>กฟส. แห่งละ 40           (27X40) = 1,080 เครื่อง</t>
  </si>
  <si>
    <t>กฟส.เขื่องใน+กฟย.บ้านกอก</t>
  </si>
  <si>
    <t>กฟย. แห่งละ 3             (76x3)   =   228 เครื่อง</t>
  </si>
  <si>
    <t>กฟจ.ศก.+กฟย.วังหิน,น้ำเกลี้ยง, พยุห์, ยางชุมน้อย</t>
  </si>
  <si>
    <t xml:space="preserve">                                            รวม   =  2,400 เครื่อง</t>
  </si>
  <si>
    <t>กฟส.อุทุมพรพิสัย+กฟย.บึงบูรพ์, ห้วยทับทัน</t>
  </si>
  <si>
    <t>กฟส.ขุขันธุ์+กฟย.ขุขันธ์, ปรางค์กู่</t>
  </si>
  <si>
    <t>กฟส.ราษีไศล</t>
  </si>
  <si>
    <t>กฟส.กันทรารมย์</t>
  </si>
  <si>
    <t>กฟจ.ยส.+กฟย.กุดชุม,คำเขื่อนแก้ว,ป่าติ้ว,ทรายมูล,ไทยเจริญ</t>
  </si>
  <si>
    <t>กฟส.พนมไพร+กฟย.หนองฮี</t>
  </si>
  <si>
    <t>กฟส.มหาชนะชัย+กฟย.ค้อวัง</t>
  </si>
  <si>
    <t>กฟจ.มค.+กฟย.กันทรวิชับ, แกดำ</t>
  </si>
  <si>
    <t>กฟส.พยัคฆภูมิพิสัย+กฟย.นาเชือก, ยางสีสุราช</t>
  </si>
  <si>
    <t>กฟส.วาปีปทุม+กฟย.นาดูน</t>
  </si>
  <si>
    <t>กฟส.โกสุมพิสัย</t>
  </si>
  <si>
    <t>กฟส.บรบือ+กฟย.กุดรัง</t>
  </si>
  <si>
    <t>กฟส.เชียงยืน+กฟย.ชื่นชม</t>
  </si>
  <si>
    <t>กฟจ.กส.+กฟย.ดอนจาน, กมลาไสย, ร่องคำ, สหัสขันธ์</t>
  </si>
  <si>
    <t>กฟส.หนองกุงศรี+กฟย.ห้วยเม็ก,ท่าคันโท</t>
  </si>
  <si>
    <t>กฟส.ยางตลาด+กฟย.ฆ้องชัย</t>
  </si>
  <si>
    <t>กฟจ.รอ.+กฟย.จตุรพักตรพิมาน,ศรีสมเด็จ,ธวัชบุรี,เมืองสรวง,ธงธานี,เชียงขวัญ</t>
  </si>
  <si>
    <t>กฟส.สุวรรณภูมิ+กฟย.โพนทราย</t>
  </si>
  <si>
    <t>กฟส.เกษตรวิสัย+กฟย.ปทุมรัตน์</t>
  </si>
  <si>
    <t>กฟส.อาจสามารถ</t>
  </si>
  <si>
    <t>กฟจ.มห.+กฟย.ดอนตาล, นิคมคำสร้อย, หว้านใหญ่</t>
  </si>
  <si>
    <t>กฟส.คำชะอี+กฟย.หนองสูง,ดงหลวง,กกตูม</t>
  </si>
  <si>
    <t>กฟจ.อจ.+กฟย.หัวตะพาน,ลืออำนาจ,เสนางคนิคม,ปทุมราชวงศา,พนา,ชานุมาน</t>
  </si>
  <si>
    <t>กฟส.เลิงนกทา</t>
  </si>
  <si>
    <t>กฟอ.สล.+กฟย.ทุ่งเขาหลวง</t>
  </si>
  <si>
    <t>กฟส.โพนทอง+กฟย.โพธิ์ชัย,หนองพอก,เมยวดี</t>
  </si>
  <si>
    <t>กฟอ.สดจ.+กฟย.สามชัย, คำม่วง, นาคู, ห้วยผึ้ง, นามน</t>
  </si>
  <si>
    <t>กฟส.กุฉินารายณ์+กฟย.เขาวง</t>
  </si>
  <si>
    <t>กฟอ.กล.+กฟย.ศรีรัตนะ, โนนคูณ</t>
  </si>
  <si>
    <t>กฟส.ขุุนหาญ+กฟย.ไพรบึง</t>
  </si>
  <si>
    <t>กฟอ.ดอ.+กฟย.ทุ่งศรีอุดม, นาเยีย</t>
  </si>
  <si>
    <t>กฟส.น้ำยืน+กฟย.นาจะหลวย, น้ำขุ่น</t>
  </si>
  <si>
    <t>กฟส.บุณฑริก</t>
  </si>
  <si>
    <t>กฟอ.วรช.+กฟย.สำโรง, ห้วยขะยุง, สว่างวีระวงศ์</t>
  </si>
  <si>
    <t>กฟส.พิบูลมังสาหาร+กฟย.โขงเจียม, สิรินธร</t>
  </si>
  <si>
    <t>กฟอ.ตผ.+กฟย.ศรีเมืองใหม่, โพธิ์ไทร, กุดข้าวปุ้น</t>
  </si>
  <si>
    <t>กฟส.เขมราฐ</t>
  </si>
  <si>
    <t xml:space="preserve"> ผตบ.กบษ. และ ผปฮ. กบษ. ร่วมกับชุดฮอทไลน์กระเช้า ประจำ กฟฟ.ชั้น 1-3 ร่วมกันดำเนินการ</t>
  </si>
  <si>
    <t>ซึ่งต้องดำเนินสำรวจข้อมูลก่อนจึงจะมีข้อมูลในการดำเนินการติดตั้ง</t>
  </si>
  <si>
    <t>1. กฟจ.อบ.</t>
  </si>
  <si>
    <t>2. กฟจ.ศก.</t>
  </si>
  <si>
    <t>3. กฟจ.ยส.</t>
  </si>
  <si>
    <t>4. กฟจ.มค.</t>
  </si>
  <si>
    <t>5. กฟจ.กส.</t>
  </si>
  <si>
    <t>6.กฟจ.รอ.</t>
  </si>
  <si>
    <t>กฟจ.มห.</t>
  </si>
  <si>
    <t>กฟจ.อจ.</t>
  </si>
  <si>
    <t>กฟอ.สล.</t>
  </si>
  <si>
    <t>กฟอ.สดจ.</t>
  </si>
  <si>
    <t>กฟอ.กล.</t>
  </si>
  <si>
    <t>กฟอ.ดอ.</t>
  </si>
  <si>
    <t>กฟอ.วรช.</t>
  </si>
  <si>
    <t>กฟอ.ตผ.</t>
  </si>
  <si>
    <r>
      <t xml:space="preserve">1.1 จัดอบรม/ประชุมชี้แจงให้ความรู้ด้านระบบ CS,WMSในการสร้างข้อมูลหลักระบบงานบริการ </t>
    </r>
    <r>
      <rPr>
        <b/>
        <sz val="16"/>
        <color rgb="FFFF0000"/>
        <rFont val="TH SarabunPSK"/>
        <family val="2"/>
      </rPr>
      <t>(Service Mat.)</t>
    </r>
    <r>
      <rPr>
        <b/>
        <sz val="16"/>
        <rFont val="TH SarabunPSK"/>
        <family val="2"/>
      </rPr>
      <t xml:space="preserve"> ให้กับ ผบค. ผปบ. ผมต. ผกป. ผบต.</t>
    </r>
  </si>
  <si>
    <r>
      <t xml:space="preserve">2.1 </t>
    </r>
    <r>
      <rPr>
        <b/>
        <sz val="16"/>
        <color rgb="FFFF0000"/>
        <rFont val="TH SarabunPSK"/>
        <family val="2"/>
      </rPr>
      <t>เร่งรัดการเบิกต้นทุนงานเข้าใบสั่งงาน</t>
    </r>
    <r>
      <rPr>
        <b/>
        <sz val="16"/>
        <rFont val="TH SarabunPSK"/>
        <family val="2"/>
      </rPr>
      <t>งานติดตั้งมิเตอร์ใหม่และงานสับเปลี่ยนมิเตอร์ให้ผู้ใช้ไฟ (ZW01, ZW02) ที่มีการรับชำระเงินจากผู้ใช้ไฟให้ครบถ้วนและปิดใบสั่งงานให้ทันภายในรอบการรับชำระเงินของทุกเดือนจากผู้ขอบริการงานบริกา (WMS) (เฉพาะที่ได้รับชำระเงิน)ไม่น้อยกว่าร้อยละ 90</t>
    </r>
  </si>
  <si>
    <r>
      <t xml:space="preserve">2.2 </t>
    </r>
    <r>
      <rPr>
        <b/>
        <sz val="16"/>
        <color rgb="FFFF0000"/>
        <rFont val="TH SarabunPSK"/>
        <family val="2"/>
      </rPr>
      <t>เร่งรัดการเบิกต้นทุนงานเข้าใบสั่งงาน</t>
    </r>
    <r>
      <rPr>
        <b/>
        <sz val="16"/>
        <rFont val="TH SarabunPSK"/>
        <family val="2"/>
      </rPr>
      <t>บริการหลังการขาย (ZW03) ที่มีการรับชำระเงินจากผู้ใช้ไฟให้ครบถ้วนและปิดใบสั่งงานให้ทันภายในรอบการรับชำระเงินจากผู้ขอบริการงานบริการ (WMS) (เฉพาะที่ได้รับชำระเงิน) ไม่น้อยกว่าร้อยละ 90</t>
    </r>
  </si>
  <si>
    <r>
      <t>1.4.1 สำรวจออกแบบ และดำเนินการปรับปรุงเสริมความมั่นคงระบบจำหน่าย (เพิ่มสายยึดโยง,ปรับแต่งเสาเอน,เทโคนเสา,ปักเสาแซมไลน์ ฯลฯ) เพื่อป้องกันความเสียหายจาก</t>
    </r>
    <r>
      <rPr>
        <b/>
        <sz val="16"/>
        <color rgb="FFFF0000"/>
        <rFont val="TH SarabunPSK"/>
        <family val="2"/>
      </rPr>
      <t xml:space="preserve">วาตภัย </t>
    </r>
    <r>
      <rPr>
        <b/>
        <sz val="16"/>
        <rFont val="TH SarabunPSK"/>
        <family val="2"/>
      </rPr>
      <t>ในปี 2563 ดำเนินการทุกจุดในไลน์ที่มีความเสี่ยงสูง ภายในไตรมาส 2</t>
    </r>
  </si>
  <si>
    <r>
      <t>1.4.2 สำรวจออกแบบ และดำเนินการปรับปรุงเสริมความมั่นคงระบบจำหน่าย (เพิ่มสายยึดโยง,ปรับแต่งเสาเอน,เทโคนเสา,ปักเสาแซมไลน์ ฯลฯ) เพื่อป้องกันความเสียหายจาก</t>
    </r>
    <r>
      <rPr>
        <b/>
        <sz val="16"/>
        <color rgb="FFFF0000"/>
        <rFont val="TH SarabunPSK"/>
        <family val="2"/>
      </rPr>
      <t xml:space="preserve">วาตภัย </t>
    </r>
    <r>
      <rPr>
        <b/>
        <sz val="16"/>
        <rFont val="TH SarabunPSK"/>
        <family val="2"/>
      </rPr>
      <t>ในปี 2564 ดำเนินการทุกจุดในไลน์ที่มีความเสี่ยงสูง ภายในไตรมาส 4</t>
    </r>
  </si>
  <si>
    <r>
      <t>1.4.3 สรุปเหตุการณ์เสาล้มจาก</t>
    </r>
    <r>
      <rPr>
        <b/>
        <sz val="16"/>
        <color rgb="FFFF0000"/>
        <rFont val="TH SarabunPSK"/>
        <family val="2"/>
      </rPr>
      <t>วาตภัย</t>
    </r>
    <r>
      <rPr>
        <b/>
        <sz val="16"/>
        <rFont val="TH SarabunPSK"/>
        <family val="2"/>
      </rPr>
      <t>ในปี 2563 เพื่อประเมินผลการดำเนินการป้องกันฯ</t>
    </r>
  </si>
</sst>
</file>

<file path=xl/styles.xml><?xml version="1.0" encoding="utf-8"?>
<styleSheet xmlns="http://schemas.openxmlformats.org/spreadsheetml/2006/main">
  <numFmts count="13">
    <numFmt numFmtId="43" formatCode="_-* #,##0.00_-;\-* #,##0.00_-;_-* &quot;-&quot;??_-;_-@_-"/>
    <numFmt numFmtId="187" formatCode="0.000"/>
    <numFmt numFmtId="188" formatCode="_-* #,##0.000_-;\-* #,##0.000_-;_-* &quot;-&quot;??_-;_-@"/>
    <numFmt numFmtId="189" formatCode="_-* #,##0.00_-;\-* #,##0.00_-;_-* &quot;-&quot;??_-;_-@"/>
    <numFmt numFmtId="190" formatCode="#,##0.000"/>
    <numFmt numFmtId="191" formatCode="_-* #,##0.000,,_-;\-* #,##0.000,,_-;_-* &quot;-&quot;??_-;_-@"/>
    <numFmt numFmtId="192" formatCode="#,##0.00;[Red]#,##0.00"/>
    <numFmt numFmtId="193" formatCode="mmm\ yyyy"/>
    <numFmt numFmtId="194" formatCode="#,##0_ ;\-#,##0\ "/>
    <numFmt numFmtId="195" formatCode="#,##0;[Red]#,##0"/>
    <numFmt numFmtId="196" formatCode="_-* #,##0_-;\-* #,##0_-;_-* &quot;-&quot;??_-;_-@"/>
    <numFmt numFmtId="197" formatCode="_(* #,##0.000_);_(* \(#,##0.000\);_(* &quot;-&quot;??_);_(@_)"/>
    <numFmt numFmtId="198" formatCode="_-* #,##0_-;\-* #,##0_-;_-* &quot;-&quot;??_-;_-@_-"/>
  </numFmts>
  <fonts count="118">
    <font>
      <sz val="11"/>
      <color theme="1"/>
      <name val="Arial"/>
    </font>
    <font>
      <sz val="11"/>
      <color theme="1"/>
      <name val="Calibri"/>
      <family val="2"/>
      <charset val="222"/>
      <scheme val="minor"/>
    </font>
    <font>
      <b/>
      <sz val="20"/>
      <color theme="1"/>
      <name val="Browallia New"/>
    </font>
    <font>
      <b/>
      <sz val="22"/>
      <color theme="1"/>
      <name val="Browallia New"/>
    </font>
    <font>
      <sz val="16"/>
      <color theme="1"/>
      <name val="Browallia New"/>
    </font>
    <font>
      <b/>
      <sz val="16"/>
      <color theme="1"/>
      <name val="Browallia New"/>
    </font>
    <font>
      <b/>
      <sz val="18"/>
      <color theme="1"/>
      <name val="Browallia New"/>
    </font>
    <font>
      <b/>
      <sz val="16"/>
      <color theme="1"/>
      <name val="Sarabun"/>
    </font>
    <font>
      <sz val="20"/>
      <color theme="1"/>
      <name val="Chakra Petch"/>
    </font>
    <font>
      <sz val="11"/>
      <name val="Arial"/>
    </font>
    <font>
      <sz val="18"/>
      <color theme="1"/>
      <name val="Browallia New"/>
    </font>
    <font>
      <b/>
      <sz val="18"/>
      <color rgb="FF0000FF"/>
      <name val="Browallia New"/>
    </font>
    <font>
      <b/>
      <sz val="18"/>
      <color rgb="FFFF0000"/>
      <name val="Browallia New"/>
    </font>
    <font>
      <b/>
      <sz val="18"/>
      <color rgb="FF0000CC"/>
      <name val="Browallia New"/>
    </font>
    <font>
      <sz val="11"/>
      <color rgb="FF0000CC"/>
      <name val="Calibri"/>
    </font>
    <font>
      <b/>
      <sz val="18"/>
      <color theme="1"/>
      <name val="Angsana New"/>
    </font>
    <font>
      <b/>
      <sz val="18"/>
      <color theme="1"/>
      <name val="Noto Sans Symbols"/>
    </font>
    <font>
      <sz val="18"/>
      <color rgb="FFFF0000"/>
      <name val="Browallia New"/>
    </font>
    <font>
      <sz val="16"/>
      <color rgb="FFFF0000"/>
      <name val="Browallia New"/>
    </font>
    <font>
      <sz val="16"/>
      <color rgb="FF000000"/>
      <name val="Browallia New"/>
    </font>
    <font>
      <sz val="18"/>
      <color theme="1"/>
      <name val="BrowalliaUPC"/>
    </font>
    <font>
      <sz val="16"/>
      <color theme="1"/>
      <name val="Angsana New"/>
    </font>
    <font>
      <sz val="18"/>
      <color rgb="FF7030A0"/>
      <name val="Browallia New"/>
    </font>
    <font>
      <b/>
      <sz val="18"/>
      <color rgb="FF7030A0"/>
      <name val="Browallia New"/>
    </font>
    <font>
      <sz val="11"/>
      <color theme="1"/>
      <name val="Calibri"/>
    </font>
    <font>
      <b/>
      <sz val="15"/>
      <color theme="1"/>
      <name val="Browallia New"/>
    </font>
    <font>
      <b/>
      <sz val="20"/>
      <color theme="1"/>
      <name val="Sarabun"/>
    </font>
    <font>
      <b/>
      <sz val="18"/>
      <color rgb="FF0000CC"/>
      <name val="BrowalliaUPC"/>
    </font>
    <font>
      <u/>
      <sz val="15"/>
      <color theme="10"/>
      <name val="Tahoma"/>
    </font>
    <font>
      <b/>
      <i/>
      <sz val="26"/>
      <color rgb="FF00B0F0"/>
      <name val="Browallia New"/>
    </font>
    <font>
      <u/>
      <sz val="15"/>
      <color theme="10"/>
      <name val="Tahoma"/>
    </font>
    <font>
      <b/>
      <strike/>
      <sz val="18"/>
      <color rgb="FF0000FF"/>
      <name val="Browallia New"/>
    </font>
    <font>
      <sz val="16"/>
      <color rgb="FF0000CC"/>
      <name val="Browallia New"/>
    </font>
    <font>
      <b/>
      <sz val="16"/>
      <color theme="1"/>
      <name val="Noto Sans Symbols"/>
    </font>
    <font>
      <b/>
      <strike/>
      <sz val="18"/>
      <color rgb="FF0000CC"/>
      <name val="Browallia New"/>
    </font>
    <font>
      <u/>
      <sz val="15"/>
      <color theme="10"/>
      <name val="Tahoma"/>
    </font>
    <font>
      <sz val="15"/>
      <color theme="1"/>
      <name val="Browallia New"/>
    </font>
    <font>
      <sz val="20"/>
      <color theme="1"/>
      <name val="Browallia New"/>
    </font>
    <font>
      <sz val="15"/>
      <color rgb="FF000000"/>
      <name val="Browallia New"/>
    </font>
    <font>
      <sz val="22"/>
      <color theme="1"/>
      <name val="Browallia New"/>
    </font>
    <font>
      <strike/>
      <sz val="18"/>
      <color rgb="FF0000FF"/>
      <name val="Browallia New"/>
    </font>
    <font>
      <strike/>
      <sz val="18"/>
      <color theme="1"/>
      <name val="Browallia New"/>
    </font>
    <font>
      <strike/>
      <sz val="18"/>
      <color rgb="FFFF0000"/>
      <name val="Browallia New"/>
    </font>
    <font>
      <sz val="18"/>
      <color rgb="FF0000FF"/>
      <name val="Browallia New"/>
    </font>
    <font>
      <sz val="16"/>
      <color rgb="FF0000FF"/>
      <name val="Browallia New"/>
    </font>
    <font>
      <sz val="18"/>
      <color rgb="FF0000CC"/>
      <name val="Browallia New"/>
    </font>
    <font>
      <b/>
      <sz val="16"/>
      <color rgb="FFFF0000"/>
      <name val="Browallia New"/>
    </font>
    <font>
      <b/>
      <strike/>
      <sz val="16"/>
      <color theme="1"/>
      <name val="Browallia New"/>
    </font>
    <font>
      <b/>
      <sz val="22"/>
      <color rgb="FFFF0000"/>
      <name val="Browallia New"/>
    </font>
    <font>
      <b/>
      <strike/>
      <sz val="18"/>
      <color rgb="FFFF0000"/>
      <name val="Browallia New"/>
    </font>
    <font>
      <b/>
      <sz val="18"/>
      <color theme="1"/>
      <name val="Calibri"/>
    </font>
    <font>
      <sz val="12"/>
      <color theme="1"/>
      <name val="Browallia New"/>
    </font>
    <font>
      <strike/>
      <sz val="18"/>
      <color rgb="FF0000CC"/>
      <name val="Browallia New"/>
    </font>
    <font>
      <b/>
      <u/>
      <sz val="18"/>
      <color rgb="FF0000CC"/>
      <name val="Browallia New"/>
    </font>
    <font>
      <sz val="18"/>
      <color rgb="FF000000"/>
      <name val="Browallia New"/>
    </font>
    <font>
      <sz val="18"/>
      <color theme="1"/>
      <name val="Arial"/>
    </font>
    <font>
      <sz val="18"/>
      <color rgb="FF000000"/>
      <name val="Arial"/>
    </font>
    <font>
      <sz val="11"/>
      <color theme="1"/>
      <name val="Arial"/>
    </font>
    <font>
      <b/>
      <sz val="16"/>
      <color rgb="FF0000CC"/>
      <name val="Browallia New"/>
    </font>
    <font>
      <sz val="18"/>
      <color theme="1"/>
      <name val="Calibri"/>
    </font>
    <font>
      <b/>
      <sz val="16"/>
      <color rgb="FF0000FF"/>
      <name val="Browallia New"/>
    </font>
    <font>
      <b/>
      <u/>
      <sz val="18"/>
      <color rgb="FF0000FF"/>
      <name val="Browallia New"/>
    </font>
    <font>
      <b/>
      <u/>
      <sz val="18"/>
      <color rgb="FF0000FF"/>
      <name val="Browallia New"/>
    </font>
    <font>
      <b/>
      <strike/>
      <sz val="18"/>
      <color theme="1"/>
      <name val="Browallia New"/>
    </font>
    <font>
      <sz val="24"/>
      <color rgb="FFFF0000"/>
      <name val="Browallia New"/>
    </font>
    <font>
      <b/>
      <strike/>
      <sz val="18"/>
      <color rgb="FFFF0000"/>
      <name val="Cordia New"/>
    </font>
    <font>
      <b/>
      <sz val="18"/>
      <color rgb="FF0000FF"/>
      <name val="Cordia New"/>
    </font>
    <font>
      <b/>
      <i/>
      <sz val="18"/>
      <color theme="1"/>
      <name val="Browallia New"/>
    </font>
    <font>
      <i/>
      <sz val="18"/>
      <color theme="1"/>
      <name val="Calibri"/>
    </font>
    <font>
      <b/>
      <sz val="24"/>
      <color rgb="FFFF0000"/>
      <name val="Browallia New"/>
    </font>
    <font>
      <b/>
      <sz val="16"/>
      <color rgb="FF000000"/>
      <name val="Browallia New"/>
    </font>
    <font>
      <i/>
      <sz val="18"/>
      <color rgb="FFFF0000"/>
      <name val="Calibri"/>
    </font>
    <font>
      <b/>
      <i/>
      <sz val="18"/>
      <color rgb="FFFF0000"/>
      <name val="Browallia New"/>
    </font>
    <font>
      <sz val="18"/>
      <color rgb="FFFFC000"/>
      <name val="Browallia New"/>
    </font>
    <font>
      <b/>
      <sz val="16"/>
      <color rgb="FFFFC000"/>
      <name val="Browallia New"/>
    </font>
    <font>
      <sz val="11"/>
      <color rgb="FFFF0000"/>
      <name val="Calibri"/>
    </font>
    <font>
      <sz val="16"/>
      <color rgb="FFFF0000"/>
      <name val="Sarabun"/>
    </font>
    <font>
      <sz val="26"/>
      <color rgb="FFFF0000"/>
      <name val="Browallia New"/>
    </font>
    <font>
      <strike/>
      <sz val="16"/>
      <color theme="1"/>
      <name val="Browallia New"/>
    </font>
    <font>
      <b/>
      <sz val="18"/>
      <color rgb="FFFFC000"/>
      <name val="Browallia New"/>
    </font>
    <font>
      <b/>
      <sz val="17"/>
      <color rgb="FF0000FF"/>
      <name val="Browallia New"/>
    </font>
    <font>
      <b/>
      <sz val="20"/>
      <color rgb="FFFF0000"/>
      <name val="Browallia New"/>
    </font>
    <font>
      <sz val="18"/>
      <color theme="1"/>
      <name val="Sarabun"/>
    </font>
    <font>
      <sz val="14"/>
      <color theme="1"/>
      <name val="Browallia New"/>
    </font>
    <font>
      <b/>
      <u/>
      <sz val="18"/>
      <color theme="1"/>
      <name val="Browallia New"/>
    </font>
    <font>
      <b/>
      <u/>
      <sz val="20"/>
      <color theme="1"/>
      <name val="Browallia New"/>
    </font>
    <font>
      <b/>
      <u/>
      <sz val="20"/>
      <color theme="1"/>
      <name val="Browallia New"/>
    </font>
    <font>
      <b/>
      <u/>
      <sz val="20"/>
      <color theme="1"/>
      <name val="Browallia New"/>
    </font>
    <font>
      <b/>
      <sz val="18"/>
      <color rgb="FF000000"/>
      <name val="Browallia New"/>
    </font>
    <font>
      <b/>
      <u/>
      <sz val="20"/>
      <color theme="1"/>
      <name val="Browallia New"/>
    </font>
    <font>
      <b/>
      <sz val="16"/>
      <name val="Wingdings"/>
    </font>
    <font>
      <sz val="26"/>
      <color rgb="FF00B0F0"/>
      <name val="Browallia New"/>
    </font>
    <font>
      <b/>
      <sz val="11"/>
      <color rgb="FFFF0000"/>
      <name val="Arial"/>
    </font>
    <font>
      <b/>
      <sz val="16"/>
      <color theme="1"/>
      <name val="Wingdings"/>
    </font>
    <font>
      <b/>
      <sz val="18"/>
      <name val="Browallia New"/>
    </font>
    <font>
      <b/>
      <sz val="16"/>
      <name val="Browallia New"/>
    </font>
    <font>
      <sz val="16"/>
      <name val="Browallia New"/>
    </font>
    <font>
      <sz val="14"/>
      <name val="Browallia New"/>
    </font>
    <font>
      <sz val="14"/>
      <name val="Cordia New"/>
      <family val="2"/>
    </font>
    <font>
      <b/>
      <sz val="18"/>
      <name val="Browallia New"/>
      <family val="2"/>
    </font>
    <font>
      <sz val="11"/>
      <color rgb="FF000000"/>
      <name val="Tahoma"/>
    </font>
    <font>
      <b/>
      <sz val="18"/>
      <color rgb="FF220EB2"/>
      <name val="Browallia New"/>
      <family val="2"/>
    </font>
    <font>
      <sz val="18"/>
      <name val="Browallia New"/>
      <family val="2"/>
    </font>
    <font>
      <b/>
      <sz val="18"/>
      <color theme="1"/>
      <name val="Browallia New"/>
      <family val="2"/>
    </font>
    <font>
      <b/>
      <sz val="18"/>
      <color rgb="FF2911D9"/>
      <name val="Browallia New"/>
      <family val="2"/>
    </font>
    <font>
      <b/>
      <sz val="16"/>
      <color theme="1"/>
      <name val="Browallia New"/>
      <family val="2"/>
    </font>
    <font>
      <sz val="10"/>
      <name val="Arial"/>
      <family val="2"/>
    </font>
    <font>
      <sz val="11"/>
      <color indexed="8"/>
      <name val="Tahoma"/>
      <family val="2"/>
      <charset val="222"/>
    </font>
    <font>
      <sz val="11"/>
      <color theme="1"/>
      <name val="Calibri"/>
      <family val="2"/>
      <charset val="222"/>
    </font>
    <font>
      <b/>
      <sz val="18"/>
      <name val="TH SarabunPSK"/>
      <family val="2"/>
    </font>
    <font>
      <b/>
      <sz val="16"/>
      <name val="TH SarabunPSK"/>
      <family val="2"/>
    </font>
    <font>
      <b/>
      <sz val="16"/>
      <color rgb="FFFF0000"/>
      <name val="TH SarabunPSK"/>
      <family val="2"/>
    </font>
    <font>
      <b/>
      <sz val="14"/>
      <name val="TH SarabunPSK"/>
      <family val="2"/>
    </font>
    <font>
      <u/>
      <sz val="15.4"/>
      <color theme="10"/>
      <name val="Tahoma"/>
      <family val="2"/>
      <charset val="222"/>
    </font>
    <font>
      <b/>
      <sz val="9"/>
      <color indexed="81"/>
      <name val="Tahoma"/>
      <family val="2"/>
    </font>
    <font>
      <b/>
      <sz val="16"/>
      <color indexed="81"/>
      <name val="Tahoma"/>
      <family val="2"/>
    </font>
    <font>
      <sz val="9"/>
      <color indexed="81"/>
      <name val="Tahoma"/>
      <family val="2"/>
    </font>
    <font>
      <sz val="16"/>
      <color indexed="81"/>
      <name val="Tahoma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theme="0"/>
        <bgColor theme="0"/>
      </patternFill>
    </fill>
    <fill>
      <patternFill patternType="solid">
        <fgColor rgb="FFFDE9D9"/>
        <bgColor rgb="FFFDE9D9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FF00FF"/>
        <bgColor rgb="FFFF00FF"/>
      </patternFill>
    </fill>
    <fill>
      <patternFill patternType="solid">
        <fgColor rgb="FF00FF00"/>
        <bgColor rgb="FF00FF00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3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thin">
        <color rgb="FF000000"/>
      </right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/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rgb="FF000000"/>
      </top>
      <bottom/>
      <diagonal/>
    </border>
    <border>
      <left style="thin">
        <color indexed="64"/>
      </left>
      <right/>
      <top style="hair">
        <color indexed="64"/>
      </top>
      <bottom style="hair">
        <color rgb="FF000000"/>
      </bottom>
      <diagonal/>
    </border>
    <border>
      <left/>
      <right/>
      <top style="thin">
        <color indexed="64"/>
      </top>
      <bottom/>
      <diagonal/>
    </border>
  </borders>
  <cellStyleXfs count="119">
    <xf numFmtId="0" fontId="0" fillId="0" borderId="0"/>
    <xf numFmtId="0" fontId="57" fillId="0" borderId="16"/>
    <xf numFmtId="0" fontId="98" fillId="0" borderId="16"/>
    <xf numFmtId="0" fontId="100" fillId="0" borderId="16"/>
    <xf numFmtId="43" fontId="57" fillId="0" borderId="16" applyFont="0" applyFill="0" applyBorder="0" applyAlignment="0" applyProtection="0"/>
    <xf numFmtId="43" fontId="106" fillId="0" borderId="16" applyFont="0" applyFill="0" applyBorder="0" applyAlignment="0" applyProtection="0"/>
    <xf numFmtId="43" fontId="106" fillId="0" borderId="16" applyFont="0" applyFill="0" applyBorder="0" applyAlignment="0" applyProtection="0"/>
    <xf numFmtId="43" fontId="106" fillId="0" borderId="16" applyFont="0" applyFill="0" applyBorder="0" applyAlignment="0" applyProtection="0"/>
    <xf numFmtId="43" fontId="107" fillId="0" borderId="16" applyFont="0" applyFill="0" applyBorder="0" applyAlignment="0" applyProtection="0"/>
    <xf numFmtId="43" fontId="107" fillId="0" borderId="16" applyFont="0" applyFill="0" applyBorder="0" applyAlignment="0" applyProtection="0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8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43" fontId="107" fillId="0" borderId="16" applyFont="0" applyFill="0" applyBorder="0" applyAlignment="0" applyProtection="0"/>
    <xf numFmtId="43" fontId="106" fillId="0" borderId="16" applyFont="0" applyFill="0" applyBorder="0" applyAlignment="0" applyProtection="0"/>
    <xf numFmtId="43" fontId="106" fillId="0" borderId="16" applyFont="0" applyFill="0" applyBorder="0" applyAlignment="0" applyProtection="0"/>
    <xf numFmtId="43" fontId="107" fillId="0" borderId="16" applyFont="0" applyFill="0" applyBorder="0" applyAlignment="0" applyProtection="0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06" fillId="0" borderId="16"/>
    <xf numFmtId="0" fontId="1" fillId="0" borderId="16"/>
    <xf numFmtId="0" fontId="113" fillId="0" borderId="16" applyNumberFormat="0" applyFill="0" applyBorder="0" applyAlignment="0" applyProtection="0">
      <alignment vertical="top"/>
      <protection locked="0"/>
    </xf>
    <xf numFmtId="0" fontId="106" fillId="0" borderId="16"/>
    <xf numFmtId="0" fontId="106" fillId="0" borderId="16"/>
    <xf numFmtId="43" fontId="106" fillId="0" borderId="16" applyFont="0" applyFill="0" applyBorder="0" applyAlignment="0" applyProtection="0"/>
    <xf numFmtId="0" fontId="106" fillId="0" borderId="16"/>
    <xf numFmtId="0" fontId="106" fillId="0" borderId="16"/>
  </cellStyleXfs>
  <cellXfs count="1395">
    <xf numFmtId="0" fontId="0" fillId="0" borderId="0" xfId="0" applyFont="1" applyAlignment="1"/>
    <xf numFmtId="0" fontId="2" fillId="0" borderId="0" xfId="0" applyFont="1" applyAlignment="1">
      <alignment horizontal="left" vertical="center"/>
    </xf>
    <xf numFmtId="0" fontId="2" fillId="3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5" fillId="3" borderId="1" xfId="0" applyFont="1" applyFill="1" applyBorder="1" applyAlignment="1">
      <alignment vertical="center"/>
    </xf>
    <xf numFmtId="0" fontId="8" fillId="3" borderId="1" xfId="0" applyFont="1" applyFill="1" applyBorder="1" applyAlignment="1">
      <alignment horizontal="center" vertical="center" readingOrder="1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4" fillId="0" borderId="0" xfId="0" quotePrefix="1" applyFont="1" applyAlignment="1">
      <alignment vertical="center"/>
    </xf>
    <xf numFmtId="0" fontId="4" fillId="3" borderId="1" xfId="0" applyFont="1" applyFill="1" applyBorder="1"/>
    <xf numFmtId="2" fontId="5" fillId="0" borderId="0" xfId="0" applyNumberFormat="1" applyFont="1" applyAlignment="1">
      <alignment horizontal="left" vertical="center"/>
    </xf>
    <xf numFmtId="0" fontId="5" fillId="5" borderId="3" xfId="0" applyFont="1" applyFill="1" applyBorder="1" applyAlignment="1">
      <alignment horizontal="center" vertical="center"/>
    </xf>
    <xf numFmtId="0" fontId="4" fillId="4" borderId="8" xfId="0" applyFont="1" applyFill="1" applyBorder="1" applyAlignment="1">
      <alignment horizontal="center"/>
    </xf>
    <xf numFmtId="2" fontId="5" fillId="0" borderId="0" xfId="0" applyNumberFormat="1" applyFont="1" applyAlignment="1">
      <alignment horizontal="center" vertical="center"/>
    </xf>
    <xf numFmtId="0" fontId="5" fillId="5" borderId="12" xfId="0" applyFont="1" applyFill="1" applyBorder="1" applyAlignment="1">
      <alignment horizontal="center" vertical="center"/>
    </xf>
    <xf numFmtId="0" fontId="2" fillId="4" borderId="1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2" xfId="0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6" fillId="5" borderId="12" xfId="0" applyFont="1" applyFill="1" applyBorder="1" applyAlignment="1">
      <alignment horizontal="center" vertical="center"/>
    </xf>
    <xf numFmtId="0" fontId="5" fillId="5" borderId="20" xfId="0" applyFont="1" applyFill="1" applyBorder="1" applyAlignment="1">
      <alignment vertical="center"/>
    </xf>
    <xf numFmtId="0" fontId="10" fillId="0" borderId="0" xfId="0" applyFont="1" applyAlignment="1">
      <alignment vertical="center"/>
    </xf>
    <xf numFmtId="0" fontId="4" fillId="4" borderId="27" xfId="0" applyFont="1" applyFill="1" applyBorder="1" applyAlignment="1">
      <alignment horizontal="center"/>
    </xf>
    <xf numFmtId="0" fontId="2" fillId="4" borderId="28" xfId="0" applyFont="1" applyFill="1" applyBorder="1"/>
    <xf numFmtId="0" fontId="2" fillId="4" borderId="12" xfId="0" applyFont="1" applyFill="1" applyBorder="1"/>
    <xf numFmtId="0" fontId="2" fillId="4" borderId="1" xfId="0" applyFont="1" applyFill="1" applyBorder="1"/>
    <xf numFmtId="0" fontId="11" fillId="6" borderId="8" xfId="0" applyFont="1" applyFill="1" applyBorder="1" applyAlignment="1">
      <alignment vertical="center"/>
    </xf>
    <xf numFmtId="0" fontId="6" fillId="5" borderId="20" xfId="0" applyFont="1" applyFill="1" applyBorder="1" applyAlignment="1">
      <alignment vertical="center"/>
    </xf>
    <xf numFmtId="0" fontId="11" fillId="0" borderId="29" xfId="0" applyFont="1" applyBorder="1" applyAlignment="1">
      <alignment horizontal="left" vertical="center"/>
    </xf>
    <xf numFmtId="0" fontId="12" fillId="6" borderId="31" xfId="0" applyFont="1" applyFill="1" applyBorder="1"/>
    <xf numFmtId="0" fontId="4" fillId="0" borderId="33" xfId="0" applyFont="1" applyBorder="1"/>
    <xf numFmtId="0" fontId="6" fillId="5" borderId="20" xfId="0" applyFont="1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13" fillId="0" borderId="17" xfId="0" applyFont="1" applyBorder="1" applyAlignment="1">
      <alignment vertical="center"/>
    </xf>
    <xf numFmtId="0" fontId="6" fillId="0" borderId="34" xfId="0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center"/>
    </xf>
    <xf numFmtId="2" fontId="6" fillId="0" borderId="0" xfId="0" applyNumberFormat="1" applyFont="1" applyAlignment="1">
      <alignment horizontal="center" vertical="center"/>
    </xf>
    <xf numFmtId="0" fontId="12" fillId="6" borderId="36" xfId="0" applyFont="1" applyFill="1" applyBorder="1"/>
    <xf numFmtId="0" fontId="4" fillId="4" borderId="37" xfId="0" applyFont="1" applyFill="1" applyBorder="1"/>
    <xf numFmtId="0" fontId="4" fillId="0" borderId="17" xfId="0" applyFont="1" applyBorder="1"/>
    <xf numFmtId="0" fontId="4" fillId="4" borderId="20" xfId="0" applyFont="1" applyFill="1" applyBorder="1"/>
    <xf numFmtId="0" fontId="4" fillId="4" borderId="38" xfId="0" applyFont="1" applyFill="1" applyBorder="1"/>
    <xf numFmtId="0" fontId="13" fillId="0" borderId="8" xfId="0" applyFont="1" applyBorder="1" applyAlignment="1">
      <alignment vertical="center"/>
    </xf>
    <xf numFmtId="0" fontId="13" fillId="0" borderId="29" xfId="0" applyFont="1" applyBorder="1" applyAlignment="1">
      <alignment vertical="center"/>
    </xf>
    <xf numFmtId="0" fontId="14" fillId="0" borderId="39" xfId="0" applyFont="1" applyBorder="1" applyAlignment="1">
      <alignment vertical="center"/>
    </xf>
    <xf numFmtId="0" fontId="14" fillId="0" borderId="40" xfId="0" applyFont="1" applyBorder="1" applyAlignment="1">
      <alignment vertical="center"/>
    </xf>
    <xf numFmtId="0" fontId="6" fillId="6" borderId="41" xfId="0" applyFont="1" applyFill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12" fillId="6" borderId="41" xfId="0" applyFont="1" applyFill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187" fontId="15" fillId="0" borderId="17" xfId="0" applyNumberFormat="1" applyFont="1" applyBorder="1" applyAlignment="1">
      <alignment horizontal="center" vertical="center"/>
    </xf>
    <xf numFmtId="188" fontId="16" fillId="0" borderId="17" xfId="0" applyNumberFormat="1" applyFont="1" applyBorder="1" applyAlignment="1">
      <alignment horizontal="center" vertical="center"/>
    </xf>
    <xf numFmtId="1" fontId="6" fillId="0" borderId="0" xfId="0" applyNumberFormat="1" applyFont="1" applyAlignment="1">
      <alignment horizontal="center" vertical="center"/>
    </xf>
    <xf numFmtId="0" fontId="12" fillId="0" borderId="35" xfId="0" applyFont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4" fillId="0" borderId="9" xfId="0" applyFont="1" applyBorder="1"/>
    <xf numFmtId="0" fontId="12" fillId="0" borderId="35" xfId="0" applyFont="1" applyBorder="1"/>
    <xf numFmtId="0" fontId="4" fillId="0" borderId="42" xfId="0" applyFont="1" applyBorder="1"/>
    <xf numFmtId="0" fontId="4" fillId="0" borderId="10" xfId="0" applyFont="1" applyBorder="1"/>
    <xf numFmtId="0" fontId="13" fillId="0" borderId="35" xfId="0" applyFont="1" applyBorder="1" applyAlignment="1">
      <alignment vertical="center"/>
    </xf>
    <xf numFmtId="0" fontId="12" fillId="6" borderId="41" xfId="0" applyFont="1" applyFill="1" applyBorder="1" applyAlignment="1">
      <alignment vertical="center"/>
    </xf>
    <xf numFmtId="0" fontId="14" fillId="0" borderId="43" xfId="0" applyFont="1" applyBorder="1" applyAlignment="1">
      <alignment vertical="center"/>
    </xf>
    <xf numFmtId="0" fontId="14" fillId="0" borderId="44" xfId="0" applyFont="1" applyBorder="1" applyAlignment="1">
      <alignment vertical="center"/>
    </xf>
    <xf numFmtId="0" fontId="5" fillId="0" borderId="17" xfId="0" applyFont="1" applyBorder="1" applyAlignment="1">
      <alignment horizontal="center" vertical="center"/>
    </xf>
    <xf numFmtId="188" fontId="6" fillId="0" borderId="17" xfId="0" applyNumberFormat="1" applyFont="1" applyBorder="1" applyAlignment="1">
      <alignment horizontal="right" vertical="center"/>
    </xf>
    <xf numFmtId="0" fontId="5" fillId="0" borderId="17" xfId="0" applyFont="1" applyBorder="1" applyAlignment="1">
      <alignment horizontal="left" vertical="center"/>
    </xf>
    <xf numFmtId="187" fontId="6" fillId="0" borderId="17" xfId="0" applyNumberFormat="1" applyFont="1" applyBorder="1" applyAlignment="1">
      <alignment horizontal="right" vertical="center"/>
    </xf>
    <xf numFmtId="1" fontId="6" fillId="0" borderId="45" xfId="0" applyNumberFormat="1" applyFont="1" applyBorder="1" applyAlignment="1">
      <alignment horizontal="center" vertical="center"/>
    </xf>
    <xf numFmtId="0" fontId="10" fillId="0" borderId="4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6" xfId="0" applyFont="1" applyBorder="1"/>
    <xf numFmtId="0" fontId="4" fillId="0" borderId="45" xfId="0" applyFont="1" applyBorder="1"/>
    <xf numFmtId="0" fontId="10" fillId="0" borderId="35" xfId="0" applyFont="1" applyBorder="1" applyAlignment="1">
      <alignment horizontal="left" vertical="center"/>
    </xf>
    <xf numFmtId="0" fontId="10" fillId="0" borderId="43" xfId="0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center"/>
    </xf>
    <xf numFmtId="0" fontId="13" fillId="0" borderId="35" xfId="0" applyFont="1" applyBorder="1" applyAlignment="1">
      <alignment horizontal="left" vertical="center"/>
    </xf>
    <xf numFmtId="188" fontId="6" fillId="0" borderId="17" xfId="0" applyNumberFormat="1" applyFont="1" applyBorder="1" applyAlignment="1">
      <alignment vertical="center"/>
    </xf>
    <xf numFmtId="0" fontId="6" fillId="6" borderId="41" xfId="0" applyFont="1" applyFill="1" applyBorder="1"/>
    <xf numFmtId="1" fontId="10" fillId="0" borderId="43" xfId="0" applyNumberFormat="1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10" fillId="6" borderId="36" xfId="0" applyFont="1" applyFill="1" applyBorder="1"/>
    <xf numFmtId="0" fontId="10" fillId="0" borderId="45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2" fillId="0" borderId="17" xfId="0" applyFont="1" applyBorder="1" applyAlignment="1">
      <alignment horizontal="center" vertical="center"/>
    </xf>
    <xf numFmtId="0" fontId="12" fillId="0" borderId="17" xfId="0" applyFont="1" applyBorder="1" applyAlignment="1">
      <alignment vertical="center"/>
    </xf>
    <xf numFmtId="1" fontId="10" fillId="3" borderId="36" xfId="0" applyNumberFormat="1" applyFont="1" applyFill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19" fillId="0" borderId="17" xfId="0" applyFont="1" applyBorder="1" applyAlignment="1"/>
    <xf numFmtId="187" fontId="6" fillId="0" borderId="17" xfId="0" applyNumberFormat="1" applyFont="1" applyBorder="1" applyAlignment="1">
      <alignment horizontal="center" vertical="center"/>
    </xf>
    <xf numFmtId="0" fontId="10" fillId="0" borderId="34" xfId="0" applyFont="1" applyBorder="1" applyAlignment="1">
      <alignment vertical="center"/>
    </xf>
    <xf numFmtId="189" fontId="10" fillId="0" borderId="34" xfId="0" applyNumberFormat="1" applyFont="1" applyBorder="1" applyAlignment="1">
      <alignment vertical="center"/>
    </xf>
    <xf numFmtId="189" fontId="4" fillId="0" borderId="34" xfId="0" applyNumberFormat="1" applyFont="1" applyBorder="1" applyAlignment="1">
      <alignment vertical="center"/>
    </xf>
    <xf numFmtId="0" fontId="6" fillId="0" borderId="35" xfId="0" applyFont="1" applyBorder="1"/>
    <xf numFmtId="189" fontId="4" fillId="0" borderId="34" xfId="0" applyNumberFormat="1" applyFont="1" applyBorder="1" applyAlignment="1">
      <alignment horizontal="center" vertical="center"/>
    </xf>
    <xf numFmtId="190" fontId="4" fillId="0" borderId="0" xfId="0" applyNumberFormat="1" applyFont="1" applyAlignment="1">
      <alignment vertical="center"/>
    </xf>
    <xf numFmtId="0" fontId="19" fillId="0" borderId="46" xfId="0" applyFont="1" applyBorder="1" applyAlignment="1">
      <alignment horizontal="center"/>
    </xf>
    <xf numFmtId="0" fontId="19" fillId="0" borderId="46" xfId="0" applyFont="1" applyBorder="1" applyAlignment="1"/>
    <xf numFmtId="0" fontId="10" fillId="3" borderId="41" xfId="0" applyFont="1" applyFill="1" applyBorder="1"/>
    <xf numFmtId="0" fontId="6" fillId="0" borderId="17" xfId="0" applyFont="1" applyBorder="1" applyAlignment="1">
      <alignment vertical="center"/>
    </xf>
    <xf numFmtId="0" fontId="10" fillId="3" borderId="36" xfId="0" applyFont="1" applyFill="1" applyBorder="1"/>
    <xf numFmtId="0" fontId="6" fillId="0" borderId="49" xfId="0" applyFont="1" applyBorder="1"/>
    <xf numFmtId="0" fontId="10" fillId="0" borderId="49" xfId="0" applyFont="1" applyBorder="1" applyAlignment="1">
      <alignment horizontal="left" vertical="center"/>
    </xf>
    <xf numFmtId="9" fontId="10" fillId="0" borderId="50" xfId="0" applyNumberFormat="1" applyFont="1" applyBorder="1" applyAlignment="1">
      <alignment horizontal="center" vertical="center"/>
    </xf>
    <xf numFmtId="0" fontId="10" fillId="6" borderId="51" xfId="0" applyFont="1" applyFill="1" applyBorder="1"/>
    <xf numFmtId="189" fontId="20" fillId="0" borderId="34" xfId="0" applyNumberFormat="1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3" fillId="0" borderId="29" xfId="0" applyFont="1" applyBorder="1"/>
    <xf numFmtId="9" fontId="10" fillId="0" borderId="39" xfId="0" applyNumberFormat="1" applyFont="1" applyBorder="1" applyAlignment="1">
      <alignment horizontal="center" vertical="center"/>
    </xf>
    <xf numFmtId="0" fontId="17" fillId="0" borderId="35" xfId="0" applyFont="1" applyBorder="1" applyAlignment="1">
      <alignment horizontal="left" vertical="center"/>
    </xf>
    <xf numFmtId="0" fontId="10" fillId="0" borderId="39" xfId="0" applyFont="1" applyBorder="1"/>
    <xf numFmtId="0" fontId="17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left" vertical="center"/>
    </xf>
    <xf numFmtId="0" fontId="13" fillId="0" borderId="35" xfId="0" applyFont="1" applyBorder="1"/>
    <xf numFmtId="9" fontId="10" fillId="0" borderId="43" xfId="0" applyNumberFormat="1" applyFont="1" applyBorder="1" applyAlignment="1">
      <alignment horizontal="center" vertical="center"/>
    </xf>
    <xf numFmtId="0" fontId="21" fillId="0" borderId="47" xfId="0" applyFont="1" applyBorder="1" applyAlignment="1">
      <alignment vertical="center"/>
    </xf>
    <xf numFmtId="0" fontId="10" fillId="0" borderId="43" xfId="0" applyFont="1" applyBorder="1"/>
    <xf numFmtId="191" fontId="4" fillId="0" borderId="47" xfId="0" applyNumberFormat="1" applyFont="1" applyBorder="1" applyAlignment="1">
      <alignment vertical="center"/>
    </xf>
    <xf numFmtId="0" fontId="13" fillId="0" borderId="35" xfId="0" quotePrefix="1" applyFont="1" applyBorder="1"/>
    <xf numFmtId="9" fontId="22" fillId="0" borderId="43" xfId="0" applyNumberFormat="1" applyFont="1" applyBorder="1" applyAlignment="1">
      <alignment horizontal="center" vertical="center"/>
    </xf>
    <xf numFmtId="0" fontId="23" fillId="0" borderId="43" xfId="0" applyFont="1" applyBorder="1"/>
    <xf numFmtId="0" fontId="14" fillId="0" borderId="43" xfId="0" applyFont="1" applyBorder="1" applyAlignment="1">
      <alignment horizontal="left" vertical="center"/>
    </xf>
    <xf numFmtId="0" fontId="24" fillId="0" borderId="44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 wrapText="1"/>
    </xf>
    <xf numFmtId="0" fontId="12" fillId="0" borderId="44" xfId="0" applyFont="1" applyBorder="1" applyAlignment="1">
      <alignment horizontal="left" vertical="center" wrapText="1"/>
    </xf>
    <xf numFmtId="0" fontId="25" fillId="0" borderId="17" xfId="0" applyFont="1" applyBorder="1" applyAlignment="1">
      <alignment horizontal="center" vertical="center"/>
    </xf>
    <xf numFmtId="0" fontId="7" fillId="0" borderId="17" xfId="0" applyFont="1" applyBorder="1" applyAlignment="1">
      <alignment vertical="center"/>
    </xf>
    <xf numFmtId="0" fontId="26" fillId="6" borderId="36" xfId="0" applyFont="1" applyFill="1" applyBorder="1" applyAlignment="1">
      <alignment horizontal="right" vertical="top" wrapText="1"/>
    </xf>
    <xf numFmtId="187" fontId="15" fillId="0" borderId="17" xfId="0" applyNumberFormat="1" applyFont="1" applyBorder="1" applyAlignment="1">
      <alignment horizontal="right" vertical="center"/>
    </xf>
    <xf numFmtId="0" fontId="6" fillId="0" borderId="27" xfId="0" applyFont="1" applyBorder="1" applyAlignment="1">
      <alignment vertical="center"/>
    </xf>
    <xf numFmtId="0" fontId="10" fillId="0" borderId="50" xfId="0" applyFont="1" applyBorder="1" applyAlignment="1">
      <alignment horizontal="center" vertical="center"/>
    </xf>
    <xf numFmtId="0" fontId="10" fillId="0" borderId="52" xfId="0" applyFont="1" applyBorder="1" applyAlignment="1">
      <alignment horizontal="left" vertical="center"/>
    </xf>
    <xf numFmtId="0" fontId="5" fillId="0" borderId="27" xfId="0" applyFont="1" applyBorder="1" applyAlignment="1">
      <alignment horizontal="center" vertical="center"/>
    </xf>
    <xf numFmtId="0" fontId="6" fillId="0" borderId="27" xfId="0" applyFont="1" applyBorder="1" applyAlignment="1">
      <alignment horizontal="center" vertical="center"/>
    </xf>
    <xf numFmtId="188" fontId="6" fillId="0" borderId="27" xfId="0" applyNumberFormat="1" applyFont="1" applyBorder="1" applyAlignment="1">
      <alignment horizontal="right" vertical="center"/>
    </xf>
    <xf numFmtId="0" fontId="4" fillId="0" borderId="23" xfId="0" applyFont="1" applyBorder="1"/>
    <xf numFmtId="0" fontId="4" fillId="0" borderId="47" xfId="0" applyFont="1" applyBorder="1"/>
    <xf numFmtId="0" fontId="4" fillId="0" borderId="24" xfId="0" applyFont="1" applyBorder="1"/>
    <xf numFmtId="0" fontId="24" fillId="0" borderId="39" xfId="0" applyFont="1" applyBorder="1" applyAlignment="1">
      <alignment vertical="center"/>
    </xf>
    <xf numFmtId="0" fontId="24" fillId="0" borderId="40" xfId="0" applyFont="1" applyBorder="1" applyAlignment="1">
      <alignment vertical="center"/>
    </xf>
    <xf numFmtId="0" fontId="12" fillId="0" borderId="43" xfId="0" applyFont="1" applyBorder="1" applyAlignment="1">
      <alignment vertical="center" wrapText="1"/>
    </xf>
    <xf numFmtId="0" fontId="12" fillId="0" borderId="44" xfId="0" applyFont="1" applyBorder="1" applyAlignment="1">
      <alignment vertical="center" wrapText="1"/>
    </xf>
    <xf numFmtId="0" fontId="24" fillId="0" borderId="43" xfId="0" applyFont="1" applyBorder="1" applyAlignment="1">
      <alignment horizontal="left" vertical="center"/>
    </xf>
    <xf numFmtId="0" fontId="6" fillId="0" borderId="43" xfId="0" applyFont="1" applyBorder="1" applyAlignment="1">
      <alignment horizontal="center" vertical="center"/>
    </xf>
    <xf numFmtId="0" fontId="12" fillId="0" borderId="44" xfId="0" applyFont="1" applyBorder="1" applyAlignment="1">
      <alignment horizontal="center" vertical="center"/>
    </xf>
    <xf numFmtId="1" fontId="6" fillId="0" borderId="53" xfId="0" applyNumberFormat="1" applyFont="1" applyBorder="1" applyAlignment="1">
      <alignment horizontal="center" vertical="center"/>
    </xf>
    <xf numFmtId="0" fontId="10" fillId="0" borderId="53" xfId="0" applyFont="1" applyBorder="1" applyAlignment="1">
      <alignment vertical="center"/>
    </xf>
    <xf numFmtId="0" fontId="4" fillId="0" borderId="53" xfId="0" applyFont="1" applyBorder="1" applyAlignment="1">
      <alignment vertical="center"/>
    </xf>
    <xf numFmtId="0" fontId="27" fillId="0" borderId="17" xfId="0" applyFont="1" applyBorder="1" applyAlignment="1">
      <alignment vertical="center"/>
    </xf>
    <xf numFmtId="0" fontId="12" fillId="0" borderId="43" xfId="0" applyFont="1" applyBorder="1" applyAlignment="1">
      <alignment horizontal="center" vertical="center"/>
    </xf>
    <xf numFmtId="0" fontId="17" fillId="0" borderId="44" xfId="0" applyFont="1" applyBorder="1" applyAlignment="1">
      <alignment horizontal="center" vertical="center"/>
    </xf>
    <xf numFmtId="0" fontId="21" fillId="0" borderId="0" xfId="0" applyFont="1" applyAlignment="1">
      <alignment vertical="center"/>
    </xf>
    <xf numFmtId="188" fontId="6" fillId="0" borderId="17" xfId="0" applyNumberFormat="1" applyFont="1" applyBorder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188" fontId="10" fillId="0" borderId="17" xfId="0" applyNumberFormat="1" applyFont="1" applyBorder="1" applyAlignment="1">
      <alignment horizontal="right" vertical="center"/>
    </xf>
    <xf numFmtId="0" fontId="10" fillId="0" borderId="44" xfId="0" applyFont="1" applyBorder="1" applyAlignment="1">
      <alignment horizontal="center" vertical="center"/>
    </xf>
    <xf numFmtId="49" fontId="5" fillId="0" borderId="44" xfId="0" applyNumberFormat="1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28" fillId="0" borderId="45" xfId="0" applyFont="1" applyBorder="1"/>
    <xf numFmtId="0" fontId="29" fillId="0" borderId="44" xfId="0" applyFont="1" applyBorder="1" applyAlignment="1">
      <alignment horizontal="center" vertical="center"/>
    </xf>
    <xf numFmtId="0" fontId="30" fillId="7" borderId="17" xfId="0" applyFont="1" applyFill="1" applyBorder="1" applyAlignment="1">
      <alignment vertical="center"/>
    </xf>
    <xf numFmtId="1" fontId="4" fillId="0" borderId="45" xfId="0" applyNumberFormat="1" applyFont="1" applyBorder="1"/>
    <xf numFmtId="0" fontId="26" fillId="6" borderId="54" xfId="0" applyFont="1" applyFill="1" applyBorder="1" applyAlignment="1">
      <alignment horizontal="right" vertical="top" wrapText="1"/>
    </xf>
    <xf numFmtId="0" fontId="17" fillId="3" borderId="41" xfId="0" applyFont="1" applyFill="1" applyBorder="1"/>
    <xf numFmtId="0" fontId="17" fillId="3" borderId="36" xfId="0" applyFont="1" applyFill="1" applyBorder="1"/>
    <xf numFmtId="0" fontId="6" fillId="6" borderId="36" xfId="0" applyFont="1" applyFill="1" applyBorder="1"/>
    <xf numFmtId="0" fontId="10" fillId="0" borderId="43" xfId="0" applyFont="1" applyBorder="1" applyAlignment="1">
      <alignment horizontal="right" vertical="center"/>
    </xf>
    <xf numFmtId="0" fontId="4" fillId="0" borderId="27" xfId="0" applyFont="1" applyBorder="1"/>
    <xf numFmtId="0" fontId="31" fillId="0" borderId="17" xfId="0" applyFont="1" applyBorder="1" applyAlignment="1">
      <alignment vertical="center"/>
    </xf>
    <xf numFmtId="0" fontId="5" fillId="0" borderId="43" xfId="0" applyFont="1" applyBorder="1" applyAlignment="1">
      <alignment horizontal="center" vertical="center"/>
    </xf>
    <xf numFmtId="9" fontId="17" fillId="0" borderId="43" xfId="0" applyNumberFormat="1" applyFont="1" applyBorder="1" applyAlignment="1">
      <alignment horizontal="center" vertical="center"/>
    </xf>
    <xf numFmtId="9" fontId="12" fillId="0" borderId="43" xfId="0" applyNumberFormat="1" applyFont="1" applyBorder="1" applyAlignment="1">
      <alignment horizontal="center" vertical="center" wrapText="1"/>
    </xf>
    <xf numFmtId="190" fontId="12" fillId="0" borderId="44" xfId="0" applyNumberFormat="1" applyFont="1" applyBorder="1" applyAlignment="1">
      <alignment horizontal="left" vertical="center" wrapText="1"/>
    </xf>
    <xf numFmtId="0" fontId="32" fillId="0" borderId="35" xfId="0" applyFont="1" applyBorder="1" applyAlignment="1">
      <alignment vertical="center"/>
    </xf>
    <xf numFmtId="188" fontId="33" fillId="0" borderId="17" xfId="0" applyNumberFormat="1" applyFont="1" applyBorder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190" fontId="6" fillId="0" borderId="17" xfId="0" applyNumberFormat="1" applyFont="1" applyBorder="1" applyAlignment="1">
      <alignment vertical="center"/>
    </xf>
    <xf numFmtId="190" fontId="6" fillId="0" borderId="17" xfId="0" applyNumberFormat="1" applyFont="1" applyBorder="1" applyAlignment="1">
      <alignment horizontal="right" vertical="center"/>
    </xf>
    <xf numFmtId="0" fontId="10" fillId="0" borderId="42" xfId="0" applyFont="1" applyBorder="1" applyAlignment="1">
      <alignment vertical="center"/>
    </xf>
    <xf numFmtId="189" fontId="10" fillId="0" borderId="42" xfId="0" applyNumberFormat="1" applyFont="1" applyBorder="1" applyAlignment="1">
      <alignment vertical="center"/>
    </xf>
    <xf numFmtId="189" fontId="4" fillId="0" borderId="42" xfId="0" applyNumberFormat="1" applyFont="1" applyBorder="1" applyAlignment="1">
      <alignment vertical="center"/>
    </xf>
    <xf numFmtId="188" fontId="4" fillId="0" borderId="0" xfId="0" applyNumberFormat="1" applyFont="1" applyAlignment="1">
      <alignment vertical="center"/>
    </xf>
    <xf numFmtId="0" fontId="10" fillId="0" borderId="45" xfId="0" applyFont="1" applyBorder="1" applyAlignment="1">
      <alignment vertical="center"/>
    </xf>
    <xf numFmtId="189" fontId="10" fillId="0" borderId="45" xfId="0" applyNumberFormat="1" applyFont="1" applyBorder="1" applyAlignment="1">
      <alignment vertical="center"/>
    </xf>
    <xf numFmtId="189" fontId="4" fillId="0" borderId="45" xfId="0" applyNumberFormat="1" applyFont="1" applyBorder="1" applyAlignment="1">
      <alignment vertical="center"/>
    </xf>
    <xf numFmtId="0" fontId="10" fillId="0" borderId="47" xfId="0" applyFont="1" applyBorder="1" applyAlignment="1">
      <alignment vertical="center"/>
    </xf>
    <xf numFmtId="189" fontId="10" fillId="0" borderId="47" xfId="0" applyNumberFormat="1" applyFont="1" applyBorder="1" applyAlignment="1">
      <alignment vertical="center"/>
    </xf>
    <xf numFmtId="189" fontId="4" fillId="0" borderId="47" xfId="0" applyNumberFormat="1" applyFont="1" applyBorder="1" applyAlignment="1">
      <alignment vertical="center"/>
    </xf>
    <xf numFmtId="0" fontId="6" fillId="0" borderId="55" xfId="0" applyFont="1" applyBorder="1" applyAlignment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57" xfId="0" applyFont="1" applyBorder="1" applyAlignment="1">
      <alignment horizontal="center" vertical="center"/>
    </xf>
    <xf numFmtId="0" fontId="10" fillId="0" borderId="58" xfId="0" applyFont="1" applyBorder="1" applyAlignment="1">
      <alignment horizontal="left" vertical="center"/>
    </xf>
    <xf numFmtId="0" fontId="5" fillId="0" borderId="55" xfId="0" applyFont="1" applyBorder="1" applyAlignment="1">
      <alignment horizontal="center" vertical="center"/>
    </xf>
    <xf numFmtId="0" fontId="6" fillId="0" borderId="58" xfId="0" applyFont="1" applyBorder="1" applyAlignment="1">
      <alignment horizontal="center" vertical="center"/>
    </xf>
    <xf numFmtId="190" fontId="6" fillId="0" borderId="55" xfId="0" applyNumberFormat="1" applyFont="1" applyBorder="1" applyAlignment="1">
      <alignment horizontal="right" vertical="center"/>
    </xf>
    <xf numFmtId="188" fontId="6" fillId="0" borderId="55" xfId="0" applyNumberFormat="1" applyFont="1" applyBorder="1" applyAlignment="1">
      <alignment horizontal="right" vertical="center"/>
    </xf>
    <xf numFmtId="0" fontId="6" fillId="0" borderId="52" xfId="0" applyFont="1" applyBorder="1" applyAlignment="1">
      <alignment horizontal="center" vertical="center"/>
    </xf>
    <xf numFmtId="191" fontId="6" fillId="0" borderId="34" xfId="0" applyNumberFormat="1" applyFont="1" applyBorder="1" applyAlignment="1">
      <alignment vertical="center"/>
    </xf>
    <xf numFmtId="191" fontId="5" fillId="0" borderId="34" xfId="0" applyNumberFormat="1" applyFont="1" applyBorder="1" applyAlignment="1">
      <alignment vertical="center"/>
    </xf>
    <xf numFmtId="3" fontId="6" fillId="0" borderId="39" xfId="0" applyNumberFormat="1" applyFont="1" applyBorder="1" applyAlignment="1">
      <alignment horizontal="left" vertical="center"/>
    </xf>
    <xf numFmtId="0" fontId="6" fillId="0" borderId="40" xfId="0" applyFont="1" applyBorder="1" applyAlignment="1">
      <alignment vertical="center"/>
    </xf>
    <xf numFmtId="188" fontId="6" fillId="0" borderId="8" xfId="0" applyNumberFormat="1" applyFont="1" applyBorder="1" applyAlignment="1">
      <alignment horizontal="right" vertical="center"/>
    </xf>
    <xf numFmtId="0" fontId="13" fillId="0" borderId="43" xfId="0" applyFont="1" applyBorder="1" applyAlignment="1">
      <alignment vertical="center"/>
    </xf>
    <xf numFmtId="3" fontId="6" fillId="0" borderId="43" xfId="0" applyNumberFormat="1" applyFont="1" applyBorder="1" applyAlignment="1">
      <alignment horizontal="left" vertical="center"/>
    </xf>
    <xf numFmtId="0" fontId="6" fillId="0" borderId="44" xfId="0" applyFont="1" applyBorder="1" applyAlignment="1">
      <alignment vertical="center"/>
    </xf>
    <xf numFmtId="0" fontId="5" fillId="0" borderId="44" xfId="0" applyFont="1" applyBorder="1" applyAlignment="1">
      <alignment vertical="center"/>
    </xf>
    <xf numFmtId="0" fontId="4" fillId="0" borderId="17" xfId="0" applyFont="1" applyBorder="1" applyAlignment="1">
      <alignment vertical="center"/>
    </xf>
    <xf numFmtId="191" fontId="6" fillId="0" borderId="17" xfId="0" applyNumberFormat="1" applyFont="1" applyBorder="1" applyAlignment="1">
      <alignment vertical="center"/>
    </xf>
    <xf numFmtId="0" fontId="4" fillId="0" borderId="35" xfId="0" applyFont="1" applyBorder="1" applyAlignment="1">
      <alignment vertical="center"/>
    </xf>
    <xf numFmtId="0" fontId="5" fillId="0" borderId="44" xfId="0" applyFont="1" applyBorder="1" applyAlignment="1">
      <alignment horizontal="center" vertical="center"/>
    </xf>
    <xf numFmtId="0" fontId="12" fillId="0" borderId="43" xfId="0" applyFont="1" applyBorder="1" applyAlignment="1">
      <alignment vertical="center"/>
    </xf>
    <xf numFmtId="3" fontId="12" fillId="0" borderId="43" xfId="0" applyNumberFormat="1" applyFont="1" applyBorder="1" applyAlignment="1">
      <alignment horizontal="left" vertical="center"/>
    </xf>
    <xf numFmtId="0" fontId="12" fillId="0" borderId="44" xfId="0" applyFont="1" applyBorder="1" applyAlignment="1">
      <alignment vertical="center"/>
    </xf>
    <xf numFmtId="0" fontId="34" fillId="0" borderId="17" xfId="0" applyFont="1" applyBorder="1" applyAlignment="1">
      <alignment vertical="center"/>
    </xf>
    <xf numFmtId="3" fontId="17" fillId="0" borderId="43" xfId="0" applyNumberFormat="1" applyFont="1" applyBorder="1" applyAlignment="1">
      <alignment horizontal="left" vertical="center"/>
    </xf>
    <xf numFmtId="0" fontId="17" fillId="0" borderId="44" xfId="0" applyFont="1" applyBorder="1" applyAlignment="1">
      <alignment vertical="center"/>
    </xf>
    <xf numFmtId="0" fontId="10" fillId="0" borderId="43" xfId="0" applyFont="1" applyBorder="1" applyAlignment="1">
      <alignment horizontal="left" vertical="center"/>
    </xf>
    <xf numFmtId="0" fontId="10" fillId="0" borderId="44" xfId="0" applyFont="1" applyBorder="1" applyAlignment="1">
      <alignment vertical="center"/>
    </xf>
    <xf numFmtId="49" fontId="5" fillId="0" borderId="17" xfId="0" applyNumberFormat="1" applyFont="1" applyBorder="1" applyAlignment="1">
      <alignment vertical="center"/>
    </xf>
    <xf numFmtId="1" fontId="4" fillId="0" borderId="0" xfId="0" applyNumberFormat="1" applyFont="1" applyAlignment="1">
      <alignment horizontal="center" vertical="center"/>
    </xf>
    <xf numFmtId="0" fontId="10" fillId="3" borderId="54" xfId="0" applyFont="1" applyFill="1" applyBorder="1"/>
    <xf numFmtId="0" fontId="4" fillId="0" borderId="17" xfId="0" applyFont="1" applyBorder="1" applyAlignment="1">
      <alignment horizontal="left" vertical="center"/>
    </xf>
    <xf numFmtId="0" fontId="35" fillId="0" borderId="46" xfId="0" applyFont="1" applyBorder="1"/>
    <xf numFmtId="1" fontId="4" fillId="0" borderId="46" xfId="0" applyNumberFormat="1" applyFont="1" applyBorder="1"/>
    <xf numFmtId="0" fontId="4" fillId="0" borderId="55" xfId="0" applyFont="1" applyBorder="1" applyAlignment="1">
      <alignment vertical="center"/>
    </xf>
    <xf numFmtId="0" fontId="4" fillId="0" borderId="27" xfId="0" applyFont="1" applyBorder="1" applyAlignment="1">
      <alignment vertical="center"/>
    </xf>
    <xf numFmtId="0" fontId="10" fillId="0" borderId="50" xfId="0" applyFont="1" applyBorder="1" applyAlignment="1">
      <alignment horizontal="left" vertical="center"/>
    </xf>
    <xf numFmtId="0" fontId="10" fillId="0" borderId="52" xfId="0" applyFont="1" applyBorder="1" applyAlignment="1">
      <alignment vertical="center"/>
    </xf>
    <xf numFmtId="188" fontId="12" fillId="0" borderId="27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3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 vertical="center"/>
    </xf>
    <xf numFmtId="0" fontId="36" fillId="3" borderId="1" xfId="0" applyFont="1" applyFill="1" applyBorder="1"/>
    <xf numFmtId="0" fontId="37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/>
    </xf>
    <xf numFmtId="49" fontId="5" fillId="3" borderId="1" xfId="0" applyNumberFormat="1" applyFont="1" applyFill="1" applyBorder="1" applyAlignment="1">
      <alignment horizontal="left" vertical="center"/>
    </xf>
    <xf numFmtId="0" fontId="3" fillId="6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center" vertical="center"/>
    </xf>
    <xf numFmtId="0" fontId="36" fillId="6" borderId="1" xfId="0" applyFont="1" applyFill="1" applyBorder="1"/>
    <xf numFmtId="0" fontId="38" fillId="6" borderId="1" xfId="0" applyFont="1" applyFill="1" applyBorder="1"/>
    <xf numFmtId="0" fontId="37" fillId="6" borderId="1" xfId="0" applyFont="1" applyFill="1" applyBorder="1" applyAlignment="1">
      <alignment vertical="center"/>
    </xf>
    <xf numFmtId="0" fontId="6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9" fontId="5" fillId="6" borderId="1" xfId="0" applyNumberFormat="1" applyFont="1" applyFill="1" applyBorder="1" applyAlignment="1">
      <alignment horizontal="left" vertical="center"/>
    </xf>
    <xf numFmtId="0" fontId="5" fillId="6" borderId="1" xfId="0" applyFont="1" applyFill="1" applyBorder="1" applyAlignment="1">
      <alignment horizontal="left" vertical="center"/>
    </xf>
    <xf numFmtId="4" fontId="38" fillId="6" borderId="1" xfId="0" applyNumberFormat="1" applyFont="1" applyFill="1" applyBorder="1"/>
    <xf numFmtId="0" fontId="4" fillId="6" borderId="1" xfId="0" applyFont="1" applyFill="1" applyBorder="1"/>
    <xf numFmtId="0" fontId="25" fillId="5" borderId="3" xfId="0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center"/>
    </xf>
    <xf numFmtId="0" fontId="25" fillId="5" borderId="12" xfId="0" applyFont="1" applyFill="1" applyBorder="1" applyAlignment="1">
      <alignment horizontal="center" vertical="center"/>
    </xf>
    <xf numFmtId="0" fontId="39" fillId="4" borderId="17" xfId="0" applyFont="1" applyFill="1" applyBorder="1" applyAlignment="1">
      <alignment horizontal="center"/>
    </xf>
    <xf numFmtId="0" fontId="25" fillId="5" borderId="20" xfId="0" applyFont="1" applyFill="1" applyBorder="1" applyAlignment="1">
      <alignment vertical="center"/>
    </xf>
    <xf numFmtId="0" fontId="5" fillId="5" borderId="27" xfId="0" applyFont="1" applyFill="1" applyBorder="1" applyAlignment="1">
      <alignment horizontal="center" vertical="center"/>
    </xf>
    <xf numFmtId="0" fontId="11" fillId="3" borderId="31" xfId="0" applyFont="1" applyFill="1" applyBorder="1" applyAlignment="1">
      <alignment vertical="center"/>
    </xf>
    <xf numFmtId="192" fontId="40" fillId="0" borderId="39" xfId="0" applyNumberFormat="1" applyFont="1" applyBorder="1" applyAlignment="1">
      <alignment horizontal="center" vertical="center"/>
    </xf>
    <xf numFmtId="0" fontId="40" fillId="0" borderId="40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0" fontId="10" fillId="0" borderId="35" xfId="0" applyFont="1" applyBorder="1" applyAlignment="1">
      <alignment horizontal="left" vertical="top"/>
    </xf>
    <xf numFmtId="0" fontId="41" fillId="0" borderId="43" xfId="0" applyFont="1" applyBorder="1" applyAlignment="1">
      <alignment horizontal="center" vertical="center"/>
    </xf>
    <xf numFmtId="0" fontId="11" fillId="0" borderId="8" xfId="0" applyFont="1" applyBorder="1" applyAlignment="1">
      <alignment horizontal="left" vertical="center"/>
    </xf>
    <xf numFmtId="0" fontId="41" fillId="0" borderId="44" xfId="0" applyFont="1" applyBorder="1" applyAlignment="1">
      <alignment horizontal="left" vertical="center"/>
    </xf>
    <xf numFmtId="0" fontId="5" fillId="0" borderId="39" xfId="0" applyFont="1" applyBorder="1" applyAlignment="1">
      <alignment vertical="center"/>
    </xf>
    <xf numFmtId="0" fontId="5" fillId="0" borderId="40" xfId="0" applyFont="1" applyBorder="1" applyAlignment="1">
      <alignment horizontal="center" vertical="center"/>
    </xf>
    <xf numFmtId="0" fontId="41" fillId="0" borderId="35" xfId="0" applyFont="1" applyBorder="1" applyAlignment="1">
      <alignment horizontal="left" vertical="top"/>
    </xf>
    <xf numFmtId="0" fontId="42" fillId="0" borderId="44" xfId="0" applyFont="1" applyBorder="1" applyAlignment="1">
      <alignment horizontal="left" vertical="center"/>
    </xf>
    <xf numFmtId="0" fontId="11" fillId="6" borderId="17" xfId="0" applyFont="1" applyFill="1" applyBorder="1" applyAlignment="1">
      <alignment vertical="center"/>
    </xf>
    <xf numFmtId="0" fontId="4" fillId="0" borderId="43" xfId="0" applyFont="1" applyBorder="1"/>
    <xf numFmtId="192" fontId="10" fillId="0" borderId="43" xfId="0" applyNumberFormat="1" applyFont="1" applyBorder="1" applyAlignment="1">
      <alignment horizontal="center" vertical="center"/>
    </xf>
    <xf numFmtId="3" fontId="11" fillId="0" borderId="35" xfId="0" applyNumberFormat="1" applyFont="1" applyBorder="1" applyAlignment="1">
      <alignment horizontal="left" vertical="center"/>
    </xf>
    <xf numFmtId="0" fontId="11" fillId="3" borderId="36" xfId="0" applyFont="1" applyFill="1" applyBorder="1" applyAlignment="1">
      <alignment vertical="center"/>
    </xf>
    <xf numFmtId="192" fontId="43" fillId="0" borderId="43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43" fillId="0" borderId="44" xfId="0" applyFont="1" applyBorder="1" applyAlignment="1">
      <alignment vertical="center"/>
    </xf>
    <xf numFmtId="193" fontId="5" fillId="0" borderId="17" xfId="0" applyNumberFormat="1" applyFont="1" applyBorder="1" applyAlignment="1">
      <alignment horizontal="center" vertical="center"/>
    </xf>
    <xf numFmtId="0" fontId="10" fillId="0" borderId="27" xfId="0" applyFont="1" applyBorder="1" applyAlignment="1">
      <alignment horizontal="center" vertical="center"/>
    </xf>
    <xf numFmtId="0" fontId="44" fillId="0" borderId="35" xfId="0" applyFont="1" applyBorder="1"/>
    <xf numFmtId="0" fontId="5" fillId="0" borderId="27" xfId="0" applyFont="1" applyBorder="1" applyAlignment="1">
      <alignment vertical="center"/>
    </xf>
    <xf numFmtId="192" fontId="10" fillId="0" borderId="43" xfId="0" applyNumberFormat="1" applyFont="1" applyBorder="1" applyAlignment="1">
      <alignment horizontal="left" vertical="center"/>
    </xf>
    <xf numFmtId="0" fontId="5" fillId="0" borderId="50" xfId="0" applyFont="1" applyBorder="1" applyAlignment="1">
      <alignment vertical="center"/>
    </xf>
    <xf numFmtId="188" fontId="6" fillId="0" borderId="49" xfId="0" applyNumberFormat="1" applyFont="1" applyBorder="1" applyAlignment="1">
      <alignment horizontal="right" vertical="center"/>
    </xf>
    <xf numFmtId="188" fontId="6" fillId="0" borderId="35" xfId="0" applyNumberFormat="1" applyFont="1" applyBorder="1" applyAlignment="1">
      <alignment horizontal="right" vertical="center"/>
    </xf>
    <xf numFmtId="0" fontId="11" fillId="0" borderId="29" xfId="0" applyFont="1" applyBorder="1" applyAlignment="1">
      <alignment vertical="center"/>
    </xf>
    <xf numFmtId="0" fontId="5" fillId="0" borderId="39" xfId="0" applyFont="1" applyBorder="1" applyAlignment="1">
      <alignment horizontal="center" vertical="center"/>
    </xf>
    <xf numFmtId="188" fontId="6" fillId="0" borderId="29" xfId="0" applyNumberFormat="1" applyFont="1" applyBorder="1" applyAlignment="1">
      <alignment horizontal="right" vertical="center"/>
    </xf>
    <xf numFmtId="0" fontId="43" fillId="3" borderId="36" xfId="0" applyFont="1" applyFill="1" applyBorder="1" applyAlignment="1">
      <alignment vertical="center"/>
    </xf>
    <xf numFmtId="0" fontId="5" fillId="0" borderId="35" xfId="0" applyFont="1" applyBorder="1" applyAlignment="1">
      <alignment horizontal="center" vertical="center"/>
    </xf>
    <xf numFmtId="0" fontId="13" fillId="3" borderId="36" xfId="0" applyFont="1" applyFill="1" applyBorder="1" applyAlignment="1">
      <alignment vertical="center"/>
    </xf>
    <xf numFmtId="0" fontId="11" fillId="0" borderId="35" xfId="0" applyFont="1" applyBorder="1" applyAlignment="1">
      <alignment vertical="center"/>
    </xf>
    <xf numFmtId="192" fontId="12" fillId="0" borderId="43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vertical="center"/>
    </xf>
    <xf numFmtId="0" fontId="10" fillId="0" borderId="35" xfId="0" applyFont="1" applyBorder="1" applyAlignment="1">
      <alignment vertical="center"/>
    </xf>
    <xf numFmtId="192" fontId="6" fillId="0" borderId="43" xfId="0" applyNumberFormat="1" applyFont="1" applyBorder="1" applyAlignment="1">
      <alignment horizontal="center" vertical="center"/>
    </xf>
    <xf numFmtId="3" fontId="6" fillId="0" borderId="35" xfId="0" applyNumberFormat="1" applyFont="1" applyBorder="1" applyAlignment="1">
      <alignment horizontal="left" vertical="center"/>
    </xf>
    <xf numFmtId="9" fontId="10" fillId="0" borderId="43" xfId="0" applyNumberFormat="1" applyFont="1" applyBorder="1" applyAlignment="1">
      <alignment horizontal="left" vertical="center"/>
    </xf>
    <xf numFmtId="0" fontId="5" fillId="0" borderId="17" xfId="0" applyFont="1" applyBorder="1" applyAlignment="1">
      <alignment horizontal="center" wrapText="1"/>
    </xf>
    <xf numFmtId="0" fontId="6" fillId="0" borderId="35" xfId="0" applyFont="1" applyBorder="1" applyAlignment="1">
      <alignment vertical="center"/>
    </xf>
    <xf numFmtId="0" fontId="11" fillId="0" borderId="17" xfId="0" applyFont="1" applyBorder="1" applyAlignment="1">
      <alignment horizontal="left" vertical="center"/>
    </xf>
    <xf numFmtId="0" fontId="11" fillId="0" borderId="55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43" fillId="3" borderId="59" xfId="0" applyFont="1" applyFill="1" applyBorder="1" applyAlignment="1">
      <alignment vertical="center"/>
    </xf>
    <xf numFmtId="188" fontId="5" fillId="0" borderId="35" xfId="0" applyNumberFormat="1" applyFont="1" applyBorder="1" applyAlignment="1">
      <alignment horizontal="center" vertical="center"/>
    </xf>
    <xf numFmtId="192" fontId="43" fillId="0" borderId="57" xfId="0" applyNumberFormat="1" applyFont="1" applyBorder="1" applyAlignment="1">
      <alignment horizontal="center" vertical="center"/>
    </xf>
    <xf numFmtId="188" fontId="5" fillId="0" borderId="17" xfId="0" applyNumberFormat="1" applyFont="1" applyBorder="1"/>
    <xf numFmtId="0" fontId="43" fillId="0" borderId="58" xfId="0" applyFont="1" applyBorder="1" applyAlignment="1">
      <alignment vertical="center"/>
    </xf>
    <xf numFmtId="0" fontId="4" fillId="0" borderId="57" xfId="0" applyFont="1" applyBorder="1"/>
    <xf numFmtId="49" fontId="5" fillId="0" borderId="17" xfId="0" applyNumberFormat="1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center"/>
    </xf>
    <xf numFmtId="0" fontId="12" fillId="0" borderId="39" xfId="0" applyFont="1" applyBorder="1" applyAlignment="1">
      <alignment horizontal="center" vertical="center"/>
    </xf>
    <xf numFmtId="0" fontId="12" fillId="0" borderId="40" xfId="0" applyFont="1" applyBorder="1" applyAlignment="1">
      <alignment horizontal="center" vertical="center"/>
    </xf>
    <xf numFmtId="0" fontId="43" fillId="0" borderId="17" xfId="0" applyFont="1" applyBorder="1" applyAlignment="1">
      <alignment vertical="center"/>
    </xf>
    <xf numFmtId="188" fontId="6" fillId="0" borderId="8" xfId="0" applyNumberFormat="1" applyFont="1" applyBorder="1" applyAlignment="1">
      <alignment horizontal="center" vertical="center"/>
    </xf>
    <xf numFmtId="188" fontId="16" fillId="0" borderId="8" xfId="0" applyNumberFormat="1" applyFont="1" applyBorder="1" applyAlignment="1">
      <alignment horizontal="center" vertical="center"/>
    </xf>
    <xf numFmtId="0" fontId="10" fillId="0" borderId="17" xfId="0" applyFont="1" applyBorder="1" applyAlignment="1">
      <alignment vertical="center"/>
    </xf>
    <xf numFmtId="0" fontId="6" fillId="0" borderId="17" xfId="0" applyFont="1" applyBorder="1" applyAlignment="1">
      <alignment horizontal="left" vertical="center"/>
    </xf>
    <xf numFmtId="0" fontId="5" fillId="0" borderId="43" xfId="0" applyFont="1" applyBorder="1" applyAlignment="1">
      <alignment horizontal="left" vertical="center"/>
    </xf>
    <xf numFmtId="0" fontId="5" fillId="0" borderId="17" xfId="0" applyFont="1" applyBorder="1" applyAlignment="1">
      <alignment horizontal="center" vertical="center"/>
    </xf>
    <xf numFmtId="0" fontId="34" fillId="0" borderId="33" xfId="0" applyFont="1" applyBorder="1" applyAlignment="1">
      <alignment vertical="center"/>
    </xf>
    <xf numFmtId="0" fontId="10" fillId="3" borderId="54" xfId="0" applyFont="1" applyFill="1" applyBorder="1" applyAlignment="1">
      <alignment horizontal="left" vertical="center"/>
    </xf>
    <xf numFmtId="0" fontId="6" fillId="0" borderId="35" xfId="0" applyFont="1" applyBorder="1" applyAlignment="1">
      <alignment horizontal="center" vertical="center"/>
    </xf>
    <xf numFmtId="0" fontId="6" fillId="0" borderId="44" xfId="0" applyFont="1" applyBorder="1" applyAlignment="1">
      <alignment horizontal="left" vertical="center"/>
    </xf>
    <xf numFmtId="0" fontId="13" fillId="0" borderId="17" xfId="0" applyFont="1" applyBorder="1" applyAlignment="1">
      <alignment horizontal="left" vertical="center"/>
    </xf>
    <xf numFmtId="0" fontId="12" fillId="0" borderId="44" xfId="0" applyFont="1" applyBorder="1" applyAlignment="1">
      <alignment horizontal="left" vertical="center"/>
    </xf>
    <xf numFmtId="0" fontId="5" fillId="0" borderId="43" xfId="0" applyFont="1" applyBorder="1" applyAlignment="1">
      <alignment horizontal="center"/>
    </xf>
    <xf numFmtId="17" fontId="5" fillId="0" borderId="17" xfId="0" applyNumberFormat="1" applyFont="1" applyBorder="1" applyAlignment="1">
      <alignment horizontal="center" vertical="center"/>
    </xf>
    <xf numFmtId="0" fontId="6" fillId="0" borderId="55" xfId="0" applyFont="1" applyBorder="1" applyAlignment="1">
      <alignment horizontal="center" vertical="center"/>
    </xf>
    <xf numFmtId="0" fontId="36" fillId="0" borderId="17" xfId="0" applyFont="1" applyBorder="1" applyAlignment="1">
      <alignment horizontal="center" vertical="center"/>
    </xf>
    <xf numFmtId="0" fontId="13" fillId="0" borderId="0" xfId="0" applyFont="1"/>
    <xf numFmtId="0" fontId="36" fillId="0" borderId="17" xfId="0" applyFont="1" applyBorder="1"/>
    <xf numFmtId="0" fontId="45" fillId="0" borderId="17" xfId="0" applyFont="1" applyBorder="1" applyAlignment="1">
      <alignment vertical="center"/>
    </xf>
    <xf numFmtId="0" fontId="4" fillId="0" borderId="43" xfId="0" applyFont="1" applyBorder="1" applyAlignment="1">
      <alignment horizontal="center" vertical="center"/>
    </xf>
    <xf numFmtId="0" fontId="36" fillId="3" borderId="17" xfId="0" applyFont="1" applyFill="1" applyBorder="1"/>
    <xf numFmtId="0" fontId="4" fillId="0" borderId="43" xfId="0" applyFont="1" applyBorder="1" applyAlignment="1">
      <alignment vertical="center"/>
    </xf>
    <xf numFmtId="0" fontId="5" fillId="0" borderId="44" xfId="0" applyFont="1" applyBorder="1" applyAlignment="1">
      <alignment horizontal="left" vertical="center"/>
    </xf>
    <xf numFmtId="49" fontId="6" fillId="0" borderId="17" xfId="0" applyNumberFormat="1" applyFont="1" applyBorder="1" applyAlignment="1">
      <alignment vertical="center"/>
    </xf>
    <xf numFmtId="0" fontId="4" fillId="0" borderId="50" xfId="0" applyFont="1" applyBorder="1" applyAlignment="1">
      <alignment vertical="center"/>
    </xf>
    <xf numFmtId="194" fontId="10" fillId="0" borderId="57" xfId="0" applyNumberFormat="1" applyFont="1" applyBorder="1" applyAlignment="1">
      <alignment horizontal="center" vertical="center"/>
    </xf>
    <xf numFmtId="190" fontId="6" fillId="0" borderId="27" xfId="0" applyNumberFormat="1" applyFont="1" applyBorder="1" applyAlignment="1">
      <alignment vertical="center"/>
    </xf>
    <xf numFmtId="190" fontId="6" fillId="0" borderId="27" xfId="0" applyNumberFormat="1" applyFont="1" applyBorder="1" applyAlignment="1">
      <alignment horizontal="right" vertical="center"/>
    </xf>
    <xf numFmtId="187" fontId="6" fillId="0" borderId="27" xfId="0" applyNumberFormat="1" applyFont="1" applyBorder="1" applyAlignment="1">
      <alignment horizontal="center" vertical="center"/>
    </xf>
    <xf numFmtId="187" fontId="6" fillId="0" borderId="27" xfId="0" applyNumberFormat="1" applyFont="1" applyBorder="1" applyAlignment="1">
      <alignment horizontal="right" vertical="center"/>
    </xf>
    <xf numFmtId="49" fontId="6" fillId="0" borderId="55" xfId="0" applyNumberFormat="1" applyFont="1" applyBorder="1" applyAlignment="1">
      <alignment vertical="center"/>
    </xf>
    <xf numFmtId="188" fontId="6" fillId="0" borderId="56" xfId="0" applyNumberFormat="1" applyFont="1" applyBorder="1" applyAlignment="1">
      <alignment horizontal="right" vertical="center"/>
    </xf>
    <xf numFmtId="49" fontId="6" fillId="0" borderId="27" xfId="0" applyNumberFormat="1" applyFont="1" applyBorder="1" applyAlignment="1">
      <alignment vertical="center"/>
    </xf>
    <xf numFmtId="194" fontId="10" fillId="0" borderId="50" xfId="0" applyNumberFormat="1" applyFont="1" applyBorder="1" applyAlignment="1">
      <alignment horizontal="center" vertical="center"/>
    </xf>
    <xf numFmtId="49" fontId="13" fillId="0" borderId="8" xfId="0" applyNumberFormat="1" applyFont="1" applyBorder="1" applyAlignment="1">
      <alignment vertical="center"/>
    </xf>
    <xf numFmtId="0" fontId="13" fillId="0" borderId="29" xfId="0" applyFont="1" applyBorder="1" applyAlignment="1">
      <alignment vertical="top"/>
    </xf>
    <xf numFmtId="0" fontId="13" fillId="0" borderId="39" xfId="0" applyFont="1" applyBorder="1" applyAlignment="1">
      <alignment vertical="top"/>
    </xf>
    <xf numFmtId="0" fontId="13" fillId="0" borderId="40" xfId="0" applyFont="1" applyBorder="1" applyAlignment="1">
      <alignment vertical="top"/>
    </xf>
    <xf numFmtId="3" fontId="13" fillId="0" borderId="35" xfId="0" applyNumberFormat="1" applyFont="1" applyBorder="1" applyAlignment="1">
      <alignment horizontal="left" vertical="center"/>
    </xf>
    <xf numFmtId="0" fontId="13" fillId="0" borderId="35" xfId="0" applyFont="1" applyBorder="1" applyAlignment="1">
      <alignment vertical="top"/>
    </xf>
    <xf numFmtId="0" fontId="13" fillId="0" borderId="43" xfId="0" applyFont="1" applyBorder="1" applyAlignment="1">
      <alignment vertical="top"/>
    </xf>
    <xf numFmtId="0" fontId="13" fillId="0" borderId="44" xfId="0" applyFont="1" applyBorder="1" applyAlignment="1">
      <alignment vertical="top"/>
    </xf>
    <xf numFmtId="0" fontId="25" fillId="3" borderId="17" xfId="0" applyFont="1" applyFill="1" applyBorder="1" applyAlignment="1">
      <alignment horizontal="center"/>
    </xf>
    <xf numFmtId="3" fontId="10" fillId="0" borderId="35" xfId="0" applyNumberFormat="1" applyFont="1" applyBorder="1" applyAlignment="1">
      <alignment horizontal="center" vertical="center"/>
    </xf>
    <xf numFmtId="0" fontId="13" fillId="0" borderId="43" xfId="0" applyFont="1" applyBorder="1" applyAlignment="1">
      <alignment vertical="top" wrapText="1"/>
    </xf>
    <xf numFmtId="0" fontId="13" fillId="0" borderId="44" xfId="0" applyFont="1" applyBorder="1" applyAlignment="1">
      <alignment vertical="top" wrapText="1"/>
    </xf>
    <xf numFmtId="0" fontId="13" fillId="0" borderId="43" xfId="0" applyFont="1" applyBorder="1" applyAlignment="1">
      <alignment horizontal="left" vertical="top" wrapText="1"/>
    </xf>
    <xf numFmtId="0" fontId="13" fillId="0" borderId="44" xfId="0" applyFont="1" applyBorder="1" applyAlignment="1">
      <alignment horizontal="left" vertical="top" wrapText="1"/>
    </xf>
    <xf numFmtId="0" fontId="5" fillId="0" borderId="17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46" fillId="0" borderId="17" xfId="0" applyFont="1" applyBorder="1" applyAlignment="1">
      <alignment horizontal="center" vertical="center"/>
    </xf>
    <xf numFmtId="0" fontId="10" fillId="0" borderId="43" xfId="0" applyFont="1" applyBorder="1" applyAlignment="1">
      <alignment horizontal="center"/>
    </xf>
    <xf numFmtId="0" fontId="13" fillId="0" borderId="43" xfId="0" applyFont="1" applyBorder="1"/>
    <xf numFmtId="0" fontId="11" fillId="0" borderId="44" xfId="0" applyFont="1" applyBorder="1" applyAlignment="1">
      <alignment horizontal="left" vertical="center"/>
    </xf>
    <xf numFmtId="0" fontId="5" fillId="6" borderId="17" xfId="0" applyFont="1" applyFill="1" applyBorder="1" applyAlignment="1">
      <alignment horizontal="center" vertical="center"/>
    </xf>
    <xf numFmtId="0" fontId="46" fillId="3" borderId="17" xfId="0" applyFont="1" applyFill="1" applyBorder="1" applyAlignment="1">
      <alignment horizontal="center" vertical="center"/>
    </xf>
    <xf numFmtId="0" fontId="6" fillId="0" borderId="43" xfId="0" applyFont="1" applyBorder="1"/>
    <xf numFmtId="195" fontId="10" fillId="0" borderId="43" xfId="0" applyNumberFormat="1" applyFont="1" applyBorder="1" applyAlignment="1">
      <alignment horizontal="left"/>
    </xf>
    <xf numFmtId="195" fontId="10" fillId="0" borderId="43" xfId="0" applyNumberFormat="1" applyFont="1" applyBorder="1" applyAlignment="1">
      <alignment horizontal="center"/>
    </xf>
    <xf numFmtId="0" fontId="43" fillId="0" borderId="27" xfId="0" applyFont="1" applyBorder="1" applyAlignment="1">
      <alignment vertical="center"/>
    </xf>
    <xf numFmtId="0" fontId="10" fillId="0" borderId="49" xfId="0" applyFont="1" applyBorder="1" applyAlignment="1">
      <alignment vertical="center"/>
    </xf>
    <xf numFmtId="195" fontId="10" fillId="0" borderId="50" xfId="0" applyNumberFormat="1" applyFont="1" applyBorder="1" applyAlignment="1">
      <alignment horizontal="center"/>
    </xf>
    <xf numFmtId="195" fontId="45" fillId="0" borderId="39" xfId="0" applyNumberFormat="1" applyFont="1" applyBorder="1" applyAlignment="1">
      <alignment horizontal="center"/>
    </xf>
    <xf numFmtId="0" fontId="45" fillId="0" borderId="40" xfId="0" applyFont="1" applyBorder="1" applyAlignment="1">
      <alignment horizontal="left" vertical="center"/>
    </xf>
    <xf numFmtId="0" fontId="13" fillId="0" borderId="44" xfId="0" applyFont="1" applyBorder="1"/>
    <xf numFmtId="0" fontId="5" fillId="0" borderId="17" xfId="0" applyFont="1" applyBorder="1" applyAlignment="1">
      <alignment horizontal="center"/>
    </xf>
    <xf numFmtId="0" fontId="12" fillId="0" borderId="35" xfId="0" applyFont="1" applyBorder="1" applyAlignment="1">
      <alignment horizontal="left"/>
    </xf>
    <xf numFmtId="9" fontId="4" fillId="0" borderId="43" xfId="0" applyNumberFormat="1" applyFont="1" applyBorder="1" applyAlignment="1">
      <alignment horizontal="center"/>
    </xf>
    <xf numFmtId="0" fontId="17" fillId="0" borderId="17" xfId="0" applyFont="1" applyBorder="1" applyAlignment="1">
      <alignment vertical="center"/>
    </xf>
    <xf numFmtId="0" fontId="17" fillId="0" borderId="43" xfId="0" applyFont="1" applyBorder="1" applyAlignment="1">
      <alignment horizontal="left" vertical="center"/>
    </xf>
    <xf numFmtId="9" fontId="6" fillId="0" borderId="43" xfId="0" applyNumberFormat="1" applyFont="1" applyBorder="1" applyAlignment="1">
      <alignment horizontal="center"/>
    </xf>
    <xf numFmtId="9" fontId="10" fillId="0" borderId="43" xfId="0" applyNumberFormat="1" applyFont="1" applyBorder="1" applyAlignment="1">
      <alignment horizontal="left"/>
    </xf>
    <xf numFmtId="0" fontId="47" fillId="0" borderId="17" xfId="0" applyFont="1" applyBorder="1" applyAlignment="1">
      <alignment horizontal="center" vertical="center"/>
    </xf>
    <xf numFmtId="3" fontId="10" fillId="0" borderId="56" xfId="0" applyNumberFormat="1" applyFont="1" applyBorder="1" applyAlignment="1">
      <alignment horizontal="center" vertical="center"/>
    </xf>
    <xf numFmtId="3" fontId="10" fillId="0" borderId="49" xfId="0" applyNumberFormat="1" applyFont="1" applyBorder="1" applyAlignment="1">
      <alignment horizontal="center" vertical="center"/>
    </xf>
    <xf numFmtId="0" fontId="4" fillId="0" borderId="50" xfId="0" applyFont="1" applyBorder="1"/>
    <xf numFmtId="17" fontId="5" fillId="0" borderId="27" xfId="0" applyNumberFormat="1" applyFont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2" fillId="6" borderId="1" xfId="0" applyFont="1" applyFill="1" applyBorder="1" applyAlignment="1">
      <alignment vertical="center"/>
    </xf>
    <xf numFmtId="0" fontId="10" fillId="0" borderId="0" xfId="0" applyFont="1"/>
    <xf numFmtId="0" fontId="6" fillId="0" borderId="0" xfId="0" applyFont="1" applyAlignment="1">
      <alignment horizontal="left" vertical="center"/>
    </xf>
    <xf numFmtId="0" fontId="45" fillId="0" borderId="35" xfId="0" applyFont="1" applyBorder="1" applyAlignment="1">
      <alignment horizontal="left" vertical="center"/>
    </xf>
    <xf numFmtId="0" fontId="13" fillId="0" borderId="43" xfId="0" applyFont="1" applyBorder="1" applyAlignment="1">
      <alignment horizontal="left" vertical="center"/>
    </xf>
    <xf numFmtId="3" fontId="10" fillId="0" borderId="43" xfId="0" applyNumberFormat="1" applyFont="1" applyBorder="1" applyAlignment="1">
      <alignment horizontal="center" vertical="center"/>
    </xf>
    <xf numFmtId="0" fontId="17" fillId="0" borderId="49" xfId="0" applyFont="1" applyBorder="1" applyAlignment="1">
      <alignment horizontal="left" vertical="center"/>
    </xf>
    <xf numFmtId="0" fontId="10" fillId="0" borderId="27" xfId="0" applyFont="1" applyBorder="1" applyAlignment="1">
      <alignment vertical="center"/>
    </xf>
    <xf numFmtId="0" fontId="13" fillId="0" borderId="8" xfId="0" applyFont="1" applyBorder="1" applyAlignment="1">
      <alignment horizontal="left" vertical="center"/>
    </xf>
    <xf numFmtId="0" fontId="10" fillId="0" borderId="43" xfId="0" applyFont="1" applyBorder="1" applyAlignment="1">
      <alignment vertical="center"/>
    </xf>
    <xf numFmtId="0" fontId="17" fillId="0" borderId="43" xfId="0" applyFont="1" applyBorder="1" applyAlignment="1">
      <alignment vertical="center"/>
    </xf>
    <xf numFmtId="0" fontId="17" fillId="0" borderId="35" xfId="0" applyFont="1" applyBorder="1" applyAlignment="1">
      <alignment vertical="center"/>
    </xf>
    <xf numFmtId="0" fontId="10" fillId="0" borderId="17" xfId="0" applyFont="1" applyBorder="1" applyAlignment="1">
      <alignment horizontal="left" vertical="center"/>
    </xf>
    <xf numFmtId="0" fontId="17" fillId="0" borderId="17" xfId="0" applyFont="1" applyBorder="1" applyAlignment="1">
      <alignment horizontal="left" vertical="center"/>
    </xf>
    <xf numFmtId="0" fontId="11" fillId="0" borderId="35" xfId="0" applyFont="1" applyBorder="1"/>
    <xf numFmtId="188" fontId="4" fillId="0" borderId="0" xfId="0" applyNumberFormat="1" applyFont="1" applyAlignment="1">
      <alignment horizontal="left" vertical="center"/>
    </xf>
    <xf numFmtId="0" fontId="5" fillId="0" borderId="24" xfId="0" applyFont="1" applyBorder="1" applyAlignment="1">
      <alignment vertical="center"/>
    </xf>
    <xf numFmtId="0" fontId="5" fillId="0" borderId="24" xfId="0" applyFont="1" applyBorder="1" applyAlignment="1">
      <alignment horizontal="left" vertical="center"/>
    </xf>
    <xf numFmtId="189" fontId="5" fillId="0" borderId="29" xfId="0" applyNumberFormat="1" applyFont="1" applyBorder="1" applyAlignment="1">
      <alignment horizontal="center" vertical="center"/>
    </xf>
    <xf numFmtId="189" fontId="5" fillId="0" borderId="8" xfId="0" applyNumberFormat="1" applyFont="1" applyBorder="1" applyAlignment="1">
      <alignment horizontal="center" vertical="center"/>
    </xf>
    <xf numFmtId="188" fontId="5" fillId="0" borderId="8" xfId="0" applyNumberFormat="1" applyFont="1" applyBorder="1" applyAlignment="1">
      <alignment horizontal="center" vertical="center"/>
    </xf>
    <xf numFmtId="0" fontId="50" fillId="0" borderId="8" xfId="0" applyFont="1" applyBorder="1" applyAlignment="1">
      <alignment horizontal="center" vertical="center"/>
    </xf>
    <xf numFmtId="0" fontId="11" fillId="0" borderId="60" xfId="0" applyFont="1" applyBorder="1" applyAlignment="1">
      <alignment vertical="center"/>
    </xf>
    <xf numFmtId="0" fontId="12" fillId="0" borderId="53" xfId="0" applyFont="1" applyBorder="1" applyAlignment="1">
      <alignment horizontal="center" vertical="center"/>
    </xf>
    <xf numFmtId="0" fontId="12" fillId="0" borderId="61" xfId="0" applyFont="1" applyBorder="1" applyAlignment="1">
      <alignment horizontal="center" vertical="center"/>
    </xf>
    <xf numFmtId="189" fontId="5" fillId="0" borderId="35" xfId="0" applyNumberFormat="1" applyFont="1" applyBorder="1" applyAlignment="1">
      <alignment horizontal="center" vertical="center"/>
    </xf>
    <xf numFmtId="188" fontId="5" fillId="0" borderId="33" xfId="0" applyNumberFormat="1" applyFont="1" applyBorder="1" applyAlignment="1">
      <alignment horizontal="center" vertical="center"/>
    </xf>
    <xf numFmtId="188" fontId="6" fillId="0" borderId="33" xfId="0" applyNumberFormat="1" applyFont="1" applyBorder="1" applyAlignment="1">
      <alignment horizontal="right" vertical="center"/>
    </xf>
    <xf numFmtId="0" fontId="46" fillId="0" borderId="0" xfId="0" applyFont="1" applyAlignment="1">
      <alignment horizontal="left" vertical="center"/>
    </xf>
    <xf numFmtId="0" fontId="50" fillId="0" borderId="33" xfId="0" applyFont="1" applyBorder="1" applyAlignment="1">
      <alignment horizontal="center" vertical="center"/>
    </xf>
    <xf numFmtId="189" fontId="5" fillId="0" borderId="17" xfId="0" applyNumberFormat="1" applyFont="1" applyBorder="1" applyAlignment="1">
      <alignment horizontal="center" vertical="center"/>
    </xf>
    <xf numFmtId="0" fontId="13" fillId="0" borderId="46" xfId="0" applyFont="1" applyBorder="1" applyAlignment="1">
      <alignment vertical="center"/>
    </xf>
    <xf numFmtId="9" fontId="4" fillId="0" borderId="43" xfId="0" applyNumberFormat="1" applyFont="1" applyBorder="1" applyAlignment="1">
      <alignment horizontal="left" vertical="center"/>
    </xf>
    <xf numFmtId="9" fontId="51" fillId="0" borderId="44" xfId="0" applyNumberFormat="1" applyFont="1" applyBorder="1" applyAlignment="1">
      <alignment horizontal="left" vertical="center"/>
    </xf>
    <xf numFmtId="9" fontId="6" fillId="0" borderId="35" xfId="0" applyNumberFormat="1" applyFont="1" applyBorder="1" applyAlignment="1">
      <alignment horizontal="center" vertical="center"/>
    </xf>
    <xf numFmtId="0" fontId="43" fillId="0" borderId="35" xfId="0" applyFont="1" applyBorder="1" applyAlignment="1">
      <alignment horizontal="left" vertical="center"/>
    </xf>
    <xf numFmtId="0" fontId="12" fillId="0" borderId="35" xfId="0" applyFont="1" applyBorder="1" applyAlignment="1">
      <alignment vertical="center"/>
    </xf>
    <xf numFmtId="9" fontId="10" fillId="0" borderId="43" xfId="0" applyNumberFormat="1" applyFont="1" applyBorder="1" applyAlignment="1">
      <alignment horizontal="center"/>
    </xf>
    <xf numFmtId="0" fontId="19" fillId="8" borderId="17" xfId="0" applyFont="1" applyFill="1" applyBorder="1" applyAlignment="1"/>
    <xf numFmtId="0" fontId="6" fillId="0" borderId="44" xfId="0" applyFont="1" applyBorder="1"/>
    <xf numFmtId="0" fontId="45" fillId="0" borderId="35" xfId="0" applyFont="1" applyBorder="1" applyAlignment="1">
      <alignment vertical="center"/>
    </xf>
    <xf numFmtId="0" fontId="5" fillId="0" borderId="49" xfId="0" applyFont="1" applyBorder="1"/>
    <xf numFmtId="0" fontId="5" fillId="0" borderId="50" xfId="0" applyFont="1" applyBorder="1"/>
    <xf numFmtId="0" fontId="5" fillId="0" borderId="52" xfId="0" applyFont="1" applyBorder="1" applyAlignment="1">
      <alignment horizontal="left"/>
    </xf>
    <xf numFmtId="0" fontId="10" fillId="0" borderId="44" xfId="0" applyFont="1" applyBorder="1"/>
    <xf numFmtId="0" fontId="17" fillId="0" borderId="60" xfId="0" applyFont="1" applyBorder="1" applyAlignment="1">
      <alignment horizontal="left" vertical="center"/>
    </xf>
    <xf numFmtId="9" fontId="10" fillId="0" borderId="53" xfId="0" applyNumberFormat="1" applyFont="1" applyBorder="1" applyAlignment="1">
      <alignment horizontal="center" vertical="center"/>
    </xf>
    <xf numFmtId="9" fontId="51" fillId="0" borderId="61" xfId="0" applyNumberFormat="1" applyFont="1" applyBorder="1" applyAlignment="1">
      <alignment horizontal="left" vertical="center"/>
    </xf>
    <xf numFmtId="0" fontId="12" fillId="0" borderId="49" xfId="0" applyFont="1" applyBorder="1" applyAlignment="1">
      <alignment vertical="center"/>
    </xf>
    <xf numFmtId="0" fontId="17" fillId="0" borderId="23" xfId="0" applyFont="1" applyBorder="1" applyAlignment="1">
      <alignment horizontal="left" vertical="center"/>
    </xf>
    <xf numFmtId="9" fontId="10" fillId="0" borderId="24" xfId="0" applyNumberFormat="1" applyFont="1" applyBorder="1" applyAlignment="1">
      <alignment horizontal="center" vertical="center"/>
    </xf>
    <xf numFmtId="9" fontId="51" fillId="0" borderId="25" xfId="0" applyNumberFormat="1" applyFont="1" applyBorder="1" applyAlignment="1">
      <alignment horizontal="left" vertical="center"/>
    </xf>
    <xf numFmtId="9" fontId="6" fillId="0" borderId="49" xfId="0" applyNumberFormat="1" applyFont="1" applyBorder="1" applyAlignment="1">
      <alignment horizontal="center" vertical="center"/>
    </xf>
    <xf numFmtId="0" fontId="6" fillId="0" borderId="49" xfId="0" applyFont="1" applyBorder="1" applyAlignment="1">
      <alignment horizontal="center" vertical="center"/>
    </xf>
    <xf numFmtId="188" fontId="6" fillId="0" borderId="47" xfId="0" applyNumberFormat="1" applyFont="1" applyBorder="1" applyAlignment="1">
      <alignment horizontal="right" vertical="center"/>
    </xf>
    <xf numFmtId="0" fontId="10" fillId="0" borderId="17" xfId="0" applyFont="1" applyBorder="1"/>
    <xf numFmtId="9" fontId="10" fillId="0" borderId="44" xfId="0" applyNumberFormat="1" applyFont="1" applyBorder="1" applyAlignment="1">
      <alignment horizontal="left" vertical="center"/>
    </xf>
    <xf numFmtId="0" fontId="6" fillId="0" borderId="43" xfId="0" applyFont="1" applyBorder="1" applyAlignment="1">
      <alignment horizontal="left" vertical="center"/>
    </xf>
    <xf numFmtId="188" fontId="5" fillId="0" borderId="17" xfId="0" applyNumberFormat="1" applyFont="1" applyBorder="1" applyAlignment="1">
      <alignment horizontal="right" vertical="center"/>
    </xf>
    <xf numFmtId="0" fontId="11" fillId="0" borderId="35" xfId="0" applyFont="1" applyBorder="1" applyAlignment="1">
      <alignment horizontal="left"/>
    </xf>
    <xf numFmtId="0" fontId="12" fillId="0" borderId="43" xfId="0" applyFont="1" applyBorder="1"/>
    <xf numFmtId="0" fontId="12" fillId="0" borderId="43" xfId="0" applyFont="1" applyBorder="1" applyAlignment="1">
      <alignment horizontal="left" vertical="center"/>
    </xf>
    <xf numFmtId="0" fontId="12" fillId="0" borderId="17" xfId="0" applyFont="1" applyBorder="1" applyAlignment="1">
      <alignment horizontal="left" vertical="center"/>
    </xf>
    <xf numFmtId="188" fontId="12" fillId="0" borderId="17" xfId="0" applyNumberFormat="1" applyFont="1" applyBorder="1" applyAlignment="1">
      <alignment horizontal="right" vertical="center"/>
    </xf>
    <xf numFmtId="0" fontId="4" fillId="0" borderId="44" xfId="0" applyFont="1" applyBorder="1"/>
    <xf numFmtId="3" fontId="10" fillId="0" borderId="43" xfId="0" applyNumberFormat="1" applyFont="1" applyBorder="1" applyAlignment="1">
      <alignment horizontal="center"/>
    </xf>
    <xf numFmtId="194" fontId="10" fillId="0" borderId="43" xfId="0" applyNumberFormat="1" applyFont="1" applyBorder="1" applyAlignment="1">
      <alignment horizontal="center" vertical="center"/>
    </xf>
    <xf numFmtId="0" fontId="10" fillId="0" borderId="44" xfId="0" applyFont="1" applyBorder="1" applyAlignment="1">
      <alignment horizontal="left" vertical="center"/>
    </xf>
    <xf numFmtId="0" fontId="5" fillId="8" borderId="17" xfId="0" applyFont="1" applyFill="1" applyBorder="1" applyAlignment="1">
      <alignment horizontal="center" vertical="center"/>
    </xf>
    <xf numFmtId="9" fontId="10" fillId="0" borderId="61" xfId="0" applyNumberFormat="1" applyFont="1" applyBorder="1" applyAlignment="1">
      <alignment horizontal="left" vertical="center"/>
    </xf>
    <xf numFmtId="9" fontId="10" fillId="0" borderId="50" xfId="0" applyNumberFormat="1" applyFont="1" applyBorder="1" applyAlignment="1">
      <alignment horizontal="center"/>
    </xf>
    <xf numFmtId="0" fontId="12" fillId="0" borderId="52" xfId="0" applyFont="1" applyBorder="1" applyAlignment="1">
      <alignment horizontal="left" vertical="center"/>
    </xf>
    <xf numFmtId="0" fontId="6" fillId="0" borderId="49" xfId="0" applyFont="1" applyBorder="1" applyAlignment="1">
      <alignment vertical="center"/>
    </xf>
    <xf numFmtId="0" fontId="46" fillId="0" borderId="27" xfId="0" applyFont="1" applyBorder="1" applyAlignment="1">
      <alignment horizontal="center" vertical="center"/>
    </xf>
    <xf numFmtId="9" fontId="10" fillId="0" borderId="25" xfId="0" applyNumberFormat="1" applyFont="1" applyBorder="1" applyAlignment="1">
      <alignment horizontal="left" vertical="center"/>
    </xf>
    <xf numFmtId="0" fontId="12" fillId="0" borderId="39" xfId="0" applyFont="1" applyBorder="1" applyAlignment="1">
      <alignment horizontal="left" vertical="center"/>
    </xf>
    <xf numFmtId="0" fontId="12" fillId="0" borderId="40" xfId="0" applyFont="1" applyBorder="1" applyAlignment="1">
      <alignment horizontal="left" vertical="center"/>
    </xf>
    <xf numFmtId="194" fontId="4" fillId="0" borderId="43" xfId="0" applyNumberFormat="1" applyFont="1" applyBorder="1" applyAlignment="1">
      <alignment horizontal="center" vertical="center"/>
    </xf>
    <xf numFmtId="188" fontId="12" fillId="0" borderId="8" xfId="0" applyNumberFormat="1" applyFont="1" applyBorder="1" applyAlignment="1">
      <alignment horizontal="right" vertical="center"/>
    </xf>
    <xf numFmtId="1" fontId="10" fillId="0" borderId="43" xfId="0" applyNumberFormat="1" applyFont="1" applyBorder="1"/>
    <xf numFmtId="1" fontId="54" fillId="0" borderId="43" xfId="0" applyNumberFormat="1" applyFont="1" applyBorder="1" applyAlignment="1"/>
    <xf numFmtId="0" fontId="55" fillId="8" borderId="62" xfId="0" applyFont="1" applyFill="1" applyBorder="1" applyAlignment="1">
      <alignment horizontal="center"/>
    </xf>
    <xf numFmtId="0" fontId="12" fillId="0" borderId="60" xfId="0" applyFont="1" applyBorder="1" applyAlignment="1">
      <alignment vertical="center"/>
    </xf>
    <xf numFmtId="0" fontId="46" fillId="0" borderId="33" xfId="0" applyFont="1" applyBorder="1" applyAlignment="1">
      <alignment horizontal="center" vertical="center"/>
    </xf>
    <xf numFmtId="0" fontId="55" fillId="8" borderId="25" xfId="0" applyFont="1" applyFill="1" applyBorder="1" applyAlignment="1">
      <alignment horizontal="center"/>
    </xf>
    <xf numFmtId="0" fontId="4" fillId="0" borderId="17" xfId="0" applyFont="1" applyBorder="1" applyAlignment="1"/>
    <xf numFmtId="0" fontId="4" fillId="8" borderId="17" xfId="0" applyFont="1" applyFill="1" applyBorder="1" applyAlignment="1">
      <alignment horizontal="center"/>
    </xf>
    <xf numFmtId="4" fontId="19" fillId="0" borderId="17" xfId="0" applyNumberFormat="1" applyFont="1" applyBorder="1" applyAlignment="1"/>
    <xf numFmtId="0" fontId="12" fillId="0" borderId="23" xfId="0" applyFont="1" applyBorder="1" applyAlignment="1">
      <alignment vertical="center"/>
    </xf>
    <xf numFmtId="0" fontId="12" fillId="0" borderId="23" xfId="0" applyFont="1" applyBorder="1" applyAlignment="1">
      <alignment horizontal="left" vertical="center"/>
    </xf>
    <xf numFmtId="0" fontId="12" fillId="0" borderId="24" xfId="0" applyFont="1" applyBorder="1" applyAlignment="1">
      <alignment horizontal="left" vertical="center"/>
    </xf>
    <xf numFmtId="0" fontId="12" fillId="0" borderId="25" xfId="0" applyFont="1" applyBorder="1" applyAlignment="1">
      <alignment horizontal="left" vertical="center"/>
    </xf>
    <xf numFmtId="0" fontId="46" fillId="0" borderId="47" xfId="0" applyFont="1" applyBorder="1" applyAlignment="1">
      <alignment horizontal="center" vertical="center"/>
    </xf>
    <xf numFmtId="188" fontId="12" fillId="0" borderId="47" xfId="0" applyNumberFormat="1" applyFont="1" applyBorder="1" applyAlignment="1">
      <alignment horizontal="right" vertical="center"/>
    </xf>
    <xf numFmtId="0" fontId="56" fillId="0" borderId="63" xfId="0" applyFont="1" applyBorder="1" applyAlignment="1">
      <alignment horizontal="left"/>
    </xf>
    <xf numFmtId="3" fontId="57" fillId="8" borderId="34" xfId="0" applyNumberFormat="1" applyFont="1" applyFill="1" applyBorder="1" applyAlignment="1">
      <alignment horizontal="center"/>
    </xf>
    <xf numFmtId="3" fontId="4" fillId="0" borderId="17" xfId="0" applyNumberFormat="1" applyFont="1" applyBorder="1"/>
    <xf numFmtId="3" fontId="57" fillId="8" borderId="47" xfId="0" applyNumberFormat="1" applyFont="1" applyFill="1" applyBorder="1" applyAlignment="1">
      <alignment horizontal="center"/>
    </xf>
    <xf numFmtId="0" fontId="43" fillId="3" borderId="17" xfId="0" applyFont="1" applyFill="1" applyBorder="1" applyAlignment="1">
      <alignment vertical="center"/>
    </xf>
    <xf numFmtId="0" fontId="11" fillId="3" borderId="41" xfId="0" applyFont="1" applyFill="1" applyBorder="1" applyAlignment="1">
      <alignment vertical="center"/>
    </xf>
    <xf numFmtId="0" fontId="11" fillId="3" borderId="36" xfId="0" applyFont="1" applyFill="1" applyBorder="1"/>
    <xf numFmtId="3" fontId="4" fillId="8" borderId="17" xfId="0" applyNumberFormat="1" applyFont="1" applyFill="1" applyBorder="1" applyAlignment="1">
      <alignment horizontal="center"/>
    </xf>
    <xf numFmtId="196" fontId="4" fillId="0" borderId="43" xfId="0" applyNumberFormat="1" applyFont="1" applyBorder="1" applyAlignment="1">
      <alignment horizontal="left" vertical="center"/>
    </xf>
    <xf numFmtId="189" fontId="5" fillId="0" borderId="43" xfId="0" applyNumberFormat="1" applyFont="1" applyBorder="1" applyAlignment="1">
      <alignment horizontal="center" vertical="center"/>
    </xf>
    <xf numFmtId="188" fontId="4" fillId="0" borderId="17" xfId="0" applyNumberFormat="1" applyFont="1" applyBorder="1" applyAlignment="1">
      <alignment horizontal="center" vertical="center"/>
    </xf>
    <xf numFmtId="188" fontId="4" fillId="0" borderId="17" xfId="0" applyNumberFormat="1" applyFont="1" applyBorder="1" applyAlignment="1">
      <alignment horizontal="right" vertical="center"/>
    </xf>
    <xf numFmtId="188" fontId="4" fillId="0" borderId="17" xfId="0" applyNumberFormat="1" applyFont="1" applyBorder="1"/>
    <xf numFmtId="188" fontId="50" fillId="0" borderId="17" xfId="0" applyNumberFormat="1" applyFont="1" applyBorder="1" applyAlignment="1">
      <alignment horizontal="right" vertical="center"/>
    </xf>
    <xf numFmtId="49" fontId="10" fillId="0" borderId="35" xfId="0" applyNumberFormat="1" applyFont="1" applyBorder="1" applyAlignment="1">
      <alignment vertical="center"/>
    </xf>
    <xf numFmtId="188" fontId="4" fillId="0" borderId="35" xfId="0" applyNumberFormat="1" applyFont="1" applyBorder="1" applyAlignment="1">
      <alignment horizontal="center" vertical="center"/>
    </xf>
    <xf numFmtId="3" fontId="10" fillId="0" borderId="44" xfId="0" applyNumberFormat="1" applyFont="1" applyBorder="1" applyAlignment="1">
      <alignment horizontal="left" vertical="center"/>
    </xf>
    <xf numFmtId="197" fontId="6" fillId="0" borderId="17" xfId="0" applyNumberFormat="1" applyFont="1" applyBorder="1" applyAlignment="1">
      <alignment horizontal="right" vertical="center"/>
    </xf>
    <xf numFmtId="0" fontId="6" fillId="0" borderId="44" xfId="0" applyFont="1" applyBorder="1" applyAlignment="1">
      <alignment horizontal="center" vertical="center"/>
    </xf>
    <xf numFmtId="0" fontId="19" fillId="8" borderId="17" xfId="0" applyFont="1" applyFill="1" applyBorder="1" applyAlignment="1">
      <alignment horizontal="center"/>
    </xf>
    <xf numFmtId="3" fontId="10" fillId="0" borderId="44" xfId="0" applyNumberFormat="1" applyFont="1" applyBorder="1" applyAlignment="1">
      <alignment horizontal="left" vertical="center"/>
    </xf>
    <xf numFmtId="3" fontId="10" fillId="0" borderId="58" xfId="0" applyNumberFormat="1" applyFont="1" applyBorder="1" applyAlignment="1">
      <alignment horizontal="left" vertical="center"/>
    </xf>
    <xf numFmtId="0" fontId="17" fillId="0" borderId="49" xfId="0" applyFont="1" applyBorder="1" applyAlignment="1">
      <alignment horizontal="center" vertical="center"/>
    </xf>
    <xf numFmtId="3" fontId="17" fillId="0" borderId="50" xfId="0" applyNumberFormat="1" applyFont="1" applyBorder="1" applyAlignment="1">
      <alignment horizontal="center" vertical="center"/>
    </xf>
    <xf numFmtId="3" fontId="17" fillId="0" borderId="52" xfId="0" applyNumberFormat="1" applyFont="1" applyBorder="1" applyAlignment="1">
      <alignment horizontal="left" vertical="center"/>
    </xf>
    <xf numFmtId="0" fontId="46" fillId="0" borderId="27" xfId="0" applyFont="1" applyBorder="1" applyAlignment="1">
      <alignment vertical="center"/>
    </xf>
    <xf numFmtId="188" fontId="18" fillId="0" borderId="49" xfId="0" applyNumberFormat="1" applyFont="1" applyBorder="1" applyAlignment="1">
      <alignment horizontal="center" vertical="center"/>
    </xf>
    <xf numFmtId="188" fontId="18" fillId="0" borderId="27" xfId="0" applyNumberFormat="1" applyFont="1" applyBorder="1" applyAlignment="1">
      <alignment horizontal="center" vertical="center"/>
    </xf>
    <xf numFmtId="188" fontId="18" fillId="0" borderId="27" xfId="0" applyNumberFormat="1" applyFont="1" applyBorder="1"/>
    <xf numFmtId="188" fontId="18" fillId="0" borderId="17" xfId="0" applyNumberFormat="1" applyFont="1" applyBorder="1"/>
    <xf numFmtId="0" fontId="6" fillId="5" borderId="13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66" xfId="0" applyFont="1" applyFill="1" applyBorder="1" applyAlignment="1">
      <alignment horizontal="center" vertical="center"/>
    </xf>
    <xf numFmtId="0" fontId="6" fillId="5" borderId="28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5" borderId="67" xfId="0" applyFont="1" applyFill="1" applyBorder="1" applyAlignment="1">
      <alignment horizontal="center" vertical="center"/>
    </xf>
    <xf numFmtId="0" fontId="6" fillId="5" borderId="37" xfId="0" applyFont="1" applyFill="1" applyBorder="1" applyAlignment="1">
      <alignment horizontal="center" vertical="center"/>
    </xf>
    <xf numFmtId="0" fontId="6" fillId="5" borderId="68" xfId="0" applyFont="1" applyFill="1" applyBorder="1" applyAlignment="1">
      <alignment horizontal="center" vertical="center"/>
    </xf>
    <xf numFmtId="0" fontId="11" fillId="0" borderId="43" xfId="0" applyFont="1" applyBorder="1" applyAlignment="1">
      <alignment horizontal="left" vertical="center"/>
    </xf>
    <xf numFmtId="9" fontId="41" fillId="0" borderId="43" xfId="0" applyNumberFormat="1" applyFont="1" applyBorder="1" applyAlignment="1">
      <alignment horizontal="center" vertical="center"/>
    </xf>
    <xf numFmtId="0" fontId="43" fillId="0" borderId="17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189" fontId="5" fillId="0" borderId="53" xfId="0" applyNumberFormat="1" applyFont="1" applyBorder="1" applyAlignment="1">
      <alignment horizontal="center" vertical="center"/>
    </xf>
    <xf numFmtId="189" fontId="10" fillId="0" borderId="44" xfId="0" applyNumberFormat="1" applyFont="1" applyBorder="1" applyAlignment="1">
      <alignment horizontal="center" vertical="center"/>
    </xf>
    <xf numFmtId="0" fontId="58" fillId="0" borderId="43" xfId="0" applyFont="1" applyBorder="1" applyAlignment="1">
      <alignment horizontal="center" vertical="center"/>
    </xf>
    <xf numFmtId="189" fontId="5" fillId="6" borderId="17" xfId="0" applyNumberFormat="1" applyFont="1" applyFill="1" applyBorder="1" applyAlignment="1">
      <alignment horizontal="center" vertical="center"/>
    </xf>
    <xf numFmtId="0" fontId="13" fillId="0" borderId="33" xfId="0" applyFont="1" applyBorder="1" applyAlignment="1">
      <alignment horizontal="left" vertical="center"/>
    </xf>
    <xf numFmtId="0" fontId="13" fillId="0" borderId="53" xfId="0" applyFont="1" applyBorder="1" applyAlignment="1">
      <alignment horizontal="left" vertical="center"/>
    </xf>
    <xf numFmtId="0" fontId="58" fillId="0" borderId="53" xfId="0" applyFont="1" applyBorder="1" applyAlignment="1">
      <alignment horizontal="center" vertical="center"/>
    </xf>
    <xf numFmtId="0" fontId="5" fillId="6" borderId="65" xfId="0" applyFont="1" applyFill="1" applyBorder="1" applyAlignment="1">
      <alignment horizontal="center" vertical="center"/>
    </xf>
    <xf numFmtId="189" fontId="5" fillId="6" borderId="65" xfId="0" applyNumberFormat="1" applyFont="1" applyFill="1" applyBorder="1" applyAlignment="1">
      <alignment horizontal="center" vertical="center"/>
    </xf>
    <xf numFmtId="0" fontId="13" fillId="0" borderId="47" xfId="0" applyFont="1" applyBorder="1" applyAlignment="1">
      <alignment horizontal="left" vertical="center"/>
    </xf>
    <xf numFmtId="0" fontId="13" fillId="0" borderId="24" xfId="0" applyFont="1" applyBorder="1" applyAlignment="1">
      <alignment horizontal="left" vertical="center"/>
    </xf>
    <xf numFmtId="0" fontId="58" fillId="0" borderId="24" xfId="0" applyFont="1" applyBorder="1" applyAlignment="1">
      <alignment horizontal="center" vertical="center"/>
    </xf>
    <xf numFmtId="0" fontId="5" fillId="6" borderId="20" xfId="0" applyFont="1" applyFill="1" applyBorder="1" applyAlignment="1">
      <alignment horizontal="center" vertical="center"/>
    </xf>
    <xf numFmtId="189" fontId="5" fillId="6" borderId="20" xfId="0" applyNumberFormat="1" applyFont="1" applyFill="1" applyBorder="1" applyAlignment="1">
      <alignment horizontal="center" vertical="center"/>
    </xf>
    <xf numFmtId="194" fontId="10" fillId="0" borderId="43" xfId="0" applyNumberFormat="1" applyFont="1" applyBorder="1" applyAlignment="1">
      <alignment horizontal="center" vertical="center"/>
    </xf>
    <xf numFmtId="3" fontId="19" fillId="0" borderId="17" xfId="0" applyNumberFormat="1" applyFont="1" applyBorder="1" applyAlignment="1"/>
    <xf numFmtId="9" fontId="10" fillId="0" borderId="40" xfId="0" applyNumberFormat="1" applyFont="1" applyBorder="1" applyAlignment="1">
      <alignment horizontal="left" vertical="center"/>
    </xf>
    <xf numFmtId="0" fontId="4" fillId="6" borderId="1" xfId="0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9" fillId="6" borderId="1" xfId="0" applyFont="1" applyFill="1" applyBorder="1" applyAlignment="1">
      <alignment horizontal="center" vertical="center" readingOrder="1"/>
    </xf>
    <xf numFmtId="0" fontId="5" fillId="6" borderId="1" xfId="0" quotePrefix="1" applyFont="1" applyFill="1" applyBorder="1" applyAlignment="1">
      <alignment vertical="center"/>
    </xf>
    <xf numFmtId="0" fontId="5" fillId="6" borderId="1" xfId="0" applyFont="1" applyFill="1" applyBorder="1" applyAlignment="1">
      <alignment vertical="top" wrapText="1"/>
    </xf>
    <xf numFmtId="0" fontId="13" fillId="6" borderId="8" xfId="0" applyFont="1" applyFill="1" applyBorder="1" applyAlignment="1">
      <alignment horizontal="left" vertical="center"/>
    </xf>
    <xf numFmtId="0" fontId="13" fillId="3" borderId="69" xfId="0" applyFont="1" applyFill="1" applyBorder="1" applyAlignment="1">
      <alignment vertical="center"/>
    </xf>
    <xf numFmtId="0" fontId="12" fillId="6" borderId="31" xfId="0" applyFont="1" applyFill="1" applyBorder="1" applyAlignment="1">
      <alignment horizontal="left" vertical="center"/>
    </xf>
    <xf numFmtId="0" fontId="12" fillId="6" borderId="70" xfId="0" applyFont="1" applyFill="1" applyBorder="1" applyAlignment="1">
      <alignment horizontal="left" vertical="center"/>
    </xf>
    <xf numFmtId="0" fontId="5" fillId="6" borderId="8" xfId="0" applyFont="1" applyFill="1" applyBorder="1" applyAlignment="1">
      <alignment horizontal="center" vertical="center"/>
    </xf>
    <xf numFmtId="0" fontId="13" fillId="3" borderId="41" xfId="0" applyFont="1" applyFill="1" applyBorder="1" applyAlignment="1">
      <alignment vertical="center"/>
    </xf>
    <xf numFmtId="0" fontId="12" fillId="6" borderId="36" xfId="0" applyFont="1" applyFill="1" applyBorder="1" applyAlignment="1">
      <alignment horizontal="left" vertical="center"/>
    </xf>
    <xf numFmtId="0" fontId="12" fillId="6" borderId="54" xfId="0" applyFont="1" applyFill="1" applyBorder="1" applyAlignment="1">
      <alignment horizontal="left" vertical="center"/>
    </xf>
    <xf numFmtId="0" fontId="5" fillId="3" borderId="17" xfId="0" applyFont="1" applyFill="1" applyBorder="1" applyAlignment="1">
      <alignment horizontal="center" vertical="center"/>
    </xf>
    <xf numFmtId="0" fontId="13" fillId="6" borderId="17" xfId="0" applyFont="1" applyFill="1" applyBorder="1" applyAlignment="1">
      <alignment vertical="center"/>
    </xf>
    <xf numFmtId="0" fontId="10" fillId="3" borderId="41" xfId="0" applyFont="1" applyFill="1" applyBorder="1" applyAlignment="1">
      <alignment vertical="center"/>
    </xf>
    <xf numFmtId="0" fontId="10" fillId="6" borderId="36" xfId="0" applyFont="1" applyFill="1" applyBorder="1" applyAlignment="1">
      <alignment horizontal="center" vertical="center"/>
    </xf>
    <xf numFmtId="0" fontId="10" fillId="6" borderId="54" xfId="0" applyFont="1" applyFill="1" applyBorder="1" applyAlignment="1">
      <alignment horizontal="left" vertical="center"/>
    </xf>
    <xf numFmtId="0" fontId="3" fillId="0" borderId="17" xfId="0" applyFont="1" applyBorder="1" applyAlignment="1">
      <alignment horizontal="center" vertical="center"/>
    </xf>
    <xf numFmtId="0" fontId="10" fillId="6" borderId="36" xfId="0" applyFont="1" applyFill="1" applyBorder="1" applyAlignment="1">
      <alignment horizontal="left" vertical="center"/>
    </xf>
    <xf numFmtId="0" fontId="10" fillId="6" borderId="41" xfId="0" applyFont="1" applyFill="1" applyBorder="1" applyAlignment="1">
      <alignment vertical="center"/>
    </xf>
    <xf numFmtId="0" fontId="12" fillId="6" borderId="41" xfId="0" applyFont="1" applyFill="1" applyBorder="1" applyAlignment="1">
      <alignment horizontal="left" vertical="center"/>
    </xf>
    <xf numFmtId="0" fontId="17" fillId="3" borderId="36" xfId="0" applyFont="1" applyFill="1" applyBorder="1" applyAlignment="1">
      <alignment horizontal="left" vertical="center"/>
    </xf>
    <xf numFmtId="0" fontId="17" fillId="6" borderId="17" xfId="0" applyFont="1" applyFill="1" applyBorder="1" applyAlignment="1">
      <alignment vertical="center"/>
    </xf>
    <xf numFmtId="0" fontId="13" fillId="6" borderId="41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vertical="center"/>
    </xf>
    <xf numFmtId="0" fontId="10" fillId="3" borderId="36" xfId="0" applyFont="1" applyFill="1" applyBorder="1" applyAlignment="1">
      <alignment horizontal="left" vertical="center"/>
    </xf>
    <xf numFmtId="0" fontId="10" fillId="6" borderId="54" xfId="0" applyFont="1" applyFill="1" applyBorder="1" applyAlignment="1">
      <alignment vertical="center"/>
    </xf>
    <xf numFmtId="0" fontId="13" fillId="6" borderId="41" xfId="0" applyFont="1" applyFill="1" applyBorder="1" applyAlignment="1">
      <alignment vertical="center"/>
    </xf>
    <xf numFmtId="0" fontId="17" fillId="6" borderId="54" xfId="0" applyFont="1" applyFill="1" applyBorder="1" applyAlignment="1">
      <alignment vertical="center"/>
    </xf>
    <xf numFmtId="3" fontId="4" fillId="0" borderId="17" xfId="0" applyNumberFormat="1" applyFont="1" applyBorder="1" applyAlignment="1"/>
    <xf numFmtId="0" fontId="5" fillId="6" borderId="54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/>
    </xf>
    <xf numFmtId="0" fontId="25" fillId="6" borderId="17" xfId="0" applyFont="1" applyFill="1" applyBorder="1" applyAlignment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7" fillId="6" borderId="27" xfId="0" applyFont="1" applyFill="1" applyBorder="1" applyAlignment="1">
      <alignment vertical="center"/>
    </xf>
    <xf numFmtId="0" fontId="10" fillId="6" borderId="71" xfId="0" applyFont="1" applyFill="1" applyBorder="1" applyAlignment="1">
      <alignment vertical="center"/>
    </xf>
    <xf numFmtId="0" fontId="10" fillId="3" borderId="51" xfId="0" applyFont="1" applyFill="1" applyBorder="1" applyAlignment="1">
      <alignment horizontal="center" vertical="center"/>
    </xf>
    <xf numFmtId="0" fontId="10" fillId="6" borderId="72" xfId="0" applyFont="1" applyFill="1" applyBorder="1" applyAlignment="1">
      <alignment horizontal="left" vertical="center"/>
    </xf>
    <xf numFmtId="0" fontId="5" fillId="6" borderId="72" xfId="0" applyFont="1" applyFill="1" applyBorder="1" applyAlignment="1">
      <alignment horizontal="center" vertical="center"/>
    </xf>
    <xf numFmtId="0" fontId="5" fillId="6" borderId="27" xfId="0" applyFont="1" applyFill="1" applyBorder="1" applyAlignment="1">
      <alignment horizontal="center" vertical="center"/>
    </xf>
    <xf numFmtId="0" fontId="11" fillId="6" borderId="8" xfId="0" applyFont="1" applyFill="1" applyBorder="1" applyAlignment="1">
      <alignment horizontal="left" vertical="center"/>
    </xf>
    <xf numFmtId="0" fontId="13" fillId="6" borderId="69" xfId="0" applyFont="1" applyFill="1" applyBorder="1" applyAlignment="1">
      <alignment vertical="center"/>
    </xf>
    <xf numFmtId="0" fontId="17" fillId="3" borderId="31" xfId="0" applyFont="1" applyFill="1" applyBorder="1" applyAlignment="1">
      <alignment horizontal="left" vertical="center"/>
    </xf>
    <xf numFmtId="0" fontId="17" fillId="6" borderId="70" xfId="0" applyFont="1" applyFill="1" applyBorder="1" applyAlignment="1">
      <alignment vertical="center"/>
    </xf>
    <xf numFmtId="0" fontId="5" fillId="6" borderId="7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43" fillId="6" borderId="17" xfId="0" applyFont="1" applyFill="1" applyBorder="1" applyAlignment="1">
      <alignment vertical="center"/>
    </xf>
    <xf numFmtId="0" fontId="10" fillId="6" borderId="17" xfId="0" applyFont="1" applyFill="1" applyBorder="1" applyAlignment="1">
      <alignment vertical="center"/>
    </xf>
    <xf numFmtId="0" fontId="6" fillId="3" borderId="36" xfId="0" applyFont="1" applyFill="1" applyBorder="1" applyAlignment="1">
      <alignment horizontal="left" vertical="center"/>
    </xf>
    <xf numFmtId="0" fontId="6" fillId="3" borderId="54" xfId="0" applyFont="1" applyFill="1" applyBorder="1" applyAlignment="1">
      <alignment horizontal="left" vertical="center"/>
    </xf>
    <xf numFmtId="0" fontId="12" fillId="6" borderId="17" xfId="0" applyFont="1" applyFill="1" applyBorder="1" applyAlignment="1">
      <alignment horizontal="left" vertical="center"/>
    </xf>
    <xf numFmtId="0" fontId="12" fillId="3" borderId="36" xfId="0" applyFont="1" applyFill="1" applyBorder="1" applyAlignment="1">
      <alignment horizontal="left" vertical="center"/>
    </xf>
    <xf numFmtId="0" fontId="12" fillId="3" borderId="54" xfId="0" applyFont="1" applyFill="1" applyBorder="1" applyAlignment="1">
      <alignment horizontal="left" vertical="center"/>
    </xf>
    <xf numFmtId="0" fontId="45" fillId="3" borderId="41" xfId="0" applyFont="1" applyFill="1" applyBorder="1" applyAlignment="1">
      <alignment vertical="center"/>
    </xf>
    <xf numFmtId="0" fontId="17" fillId="6" borderId="36" xfId="0" applyFont="1" applyFill="1" applyBorder="1" applyAlignment="1">
      <alignment horizontal="center" vertical="center"/>
    </xf>
    <xf numFmtId="0" fontId="17" fillId="6" borderId="54" xfId="0" applyFont="1" applyFill="1" applyBorder="1" applyAlignment="1">
      <alignment horizontal="left" vertical="center"/>
    </xf>
    <xf numFmtId="0" fontId="17" fillId="6" borderId="41" xfId="0" applyFont="1" applyFill="1" applyBorder="1" applyAlignment="1">
      <alignment vertical="center"/>
    </xf>
    <xf numFmtId="0" fontId="17" fillId="3" borderId="36" xfId="0" applyFont="1" applyFill="1" applyBorder="1" applyAlignment="1">
      <alignment horizontal="center" vertical="center"/>
    </xf>
    <xf numFmtId="0" fontId="13" fillId="0" borderId="27" xfId="0" applyFont="1" applyBorder="1" applyAlignment="1">
      <alignment horizontal="left" vertical="center"/>
    </xf>
    <xf numFmtId="0" fontId="13" fillId="0" borderId="50" xfId="0" applyFont="1" applyBorder="1" applyAlignment="1">
      <alignment horizontal="left" vertical="center"/>
    </xf>
    <xf numFmtId="0" fontId="58" fillId="0" borderId="50" xfId="0" applyFont="1" applyBorder="1" applyAlignment="1">
      <alignment horizontal="center" vertical="center"/>
    </xf>
    <xf numFmtId="189" fontId="5" fillId="6" borderId="27" xfId="0" applyNumberFormat="1" applyFont="1" applyFill="1" applyBorder="1" applyAlignment="1">
      <alignment horizontal="center" vertical="center"/>
    </xf>
    <xf numFmtId="0" fontId="11" fillId="0" borderId="60" xfId="0" applyFont="1" applyBorder="1" applyAlignment="1">
      <alignment horizontal="left" vertical="center"/>
    </xf>
    <xf numFmtId="0" fontId="51" fillId="0" borderId="44" xfId="0" applyFont="1" applyBorder="1" applyAlignment="1">
      <alignment horizontal="left" vertical="center"/>
    </xf>
    <xf numFmtId="3" fontId="17" fillId="0" borderId="43" xfId="0" applyNumberFormat="1" applyFont="1" applyBorder="1" applyAlignment="1">
      <alignment horizontal="center" vertical="center"/>
    </xf>
    <xf numFmtId="9" fontId="17" fillId="0" borderId="44" xfId="0" applyNumberFormat="1" applyFont="1" applyBorder="1" applyAlignment="1">
      <alignment horizontal="left" vertical="center"/>
    </xf>
    <xf numFmtId="9" fontId="19" fillId="0" borderId="17" xfId="0" applyNumberFormat="1" applyFont="1" applyBorder="1" applyAlignment="1"/>
    <xf numFmtId="9" fontId="4" fillId="0" borderId="17" xfId="0" applyNumberFormat="1" applyFont="1" applyBorder="1"/>
    <xf numFmtId="188" fontId="5" fillId="0" borderId="17" xfId="0" applyNumberFormat="1" applyFont="1" applyBorder="1" applyAlignment="1">
      <alignment horizontal="left"/>
    </xf>
    <xf numFmtId="188" fontId="5" fillId="0" borderId="0" xfId="0" applyNumberFormat="1" applyFont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5" fillId="0" borderId="0" xfId="0" quotePrefix="1" applyFont="1" applyAlignment="1">
      <alignment vertical="center"/>
    </xf>
    <xf numFmtId="0" fontId="46" fillId="0" borderId="0" xfId="0" applyFont="1" applyAlignment="1">
      <alignment vertical="center"/>
    </xf>
    <xf numFmtId="0" fontId="46" fillId="6" borderId="1" xfId="0" applyFont="1" applyFill="1" applyBorder="1" applyAlignment="1">
      <alignment horizontal="left" vertical="center"/>
    </xf>
    <xf numFmtId="9" fontId="6" fillId="0" borderId="23" xfId="0" applyNumberFormat="1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189" fontId="5" fillId="0" borderId="39" xfId="0" applyNumberFormat="1" applyFont="1" applyBorder="1" applyAlignment="1">
      <alignment horizontal="center" vertical="center"/>
    </xf>
    <xf numFmtId="0" fontId="11" fillId="3" borderId="69" xfId="0" applyFont="1" applyFill="1" applyBorder="1" applyAlignment="1">
      <alignment vertical="center"/>
    </xf>
    <xf numFmtId="0" fontId="60" fillId="3" borderId="31" xfId="0" applyFont="1" applyFill="1" applyBorder="1" applyAlignment="1">
      <alignment horizontal="center" vertical="center"/>
    </xf>
    <xf numFmtId="0" fontId="60" fillId="3" borderId="70" xfId="0" applyFont="1" applyFill="1" applyBorder="1" applyAlignment="1">
      <alignment horizontal="center" vertical="center"/>
    </xf>
    <xf numFmtId="4" fontId="4" fillId="3" borderId="69" xfId="0" applyNumberFormat="1" applyFont="1" applyFill="1" applyBorder="1" applyAlignment="1">
      <alignment horizontal="right" vertical="center"/>
    </xf>
    <xf numFmtId="0" fontId="4" fillId="3" borderId="8" xfId="0" applyFont="1" applyFill="1" applyBorder="1"/>
    <xf numFmtId="0" fontId="11" fillId="3" borderId="73" xfId="0" applyFont="1" applyFill="1" applyBorder="1" applyAlignment="1">
      <alignment vertical="center"/>
    </xf>
    <xf numFmtId="0" fontId="60" fillId="3" borderId="64" xfId="0" applyFont="1" applyFill="1" applyBorder="1" applyAlignment="1">
      <alignment horizontal="center" vertical="center"/>
    </xf>
    <xf numFmtId="0" fontId="60" fillId="3" borderId="74" xfId="0" applyFont="1" applyFill="1" applyBorder="1" applyAlignment="1">
      <alignment horizontal="center" vertical="center"/>
    </xf>
    <xf numFmtId="0" fontId="5" fillId="3" borderId="65" xfId="0" applyFont="1" applyFill="1" applyBorder="1" applyAlignment="1">
      <alignment horizontal="center" vertical="center"/>
    </xf>
    <xf numFmtId="4" fontId="4" fillId="3" borderId="73" xfId="0" applyNumberFormat="1" applyFont="1" applyFill="1" applyBorder="1" applyAlignment="1">
      <alignment horizontal="right" vertical="center"/>
    </xf>
    <xf numFmtId="0" fontId="4" fillId="3" borderId="65" xfId="0" applyFont="1" applyFill="1" applyBorder="1"/>
    <xf numFmtId="0" fontId="61" fillId="3" borderId="73" xfId="0" applyFont="1" applyFill="1" applyBorder="1" applyAlignment="1">
      <alignment vertical="center"/>
    </xf>
    <xf numFmtId="0" fontId="62" fillId="3" borderId="64" xfId="0" applyFont="1" applyFill="1" applyBorder="1" applyAlignment="1">
      <alignment horizontal="left" vertical="center"/>
    </xf>
    <xf numFmtId="0" fontId="11" fillId="3" borderId="65" xfId="0" applyFont="1" applyFill="1" applyBorder="1" applyAlignment="1">
      <alignment vertical="center"/>
    </xf>
    <xf numFmtId="0" fontId="43" fillId="3" borderId="73" xfId="0" applyFont="1" applyFill="1" applyBorder="1" applyAlignment="1">
      <alignment horizontal="center" vertical="center"/>
    </xf>
    <xf numFmtId="0" fontId="44" fillId="3" borderId="64" xfId="0" applyFont="1" applyFill="1" applyBorder="1" applyAlignment="1">
      <alignment vertical="center"/>
    </xf>
    <xf numFmtId="0" fontId="44" fillId="3" borderId="64" xfId="0" applyFont="1" applyFill="1" applyBorder="1" applyAlignment="1">
      <alignment horizontal="left" vertical="center"/>
    </xf>
    <xf numFmtId="0" fontId="12" fillId="3" borderId="65" xfId="0" applyFont="1" applyFill="1" applyBorder="1" applyAlignment="1">
      <alignment vertical="center"/>
    </xf>
    <xf numFmtId="0" fontId="10" fillId="3" borderId="73" xfId="0" applyFont="1" applyFill="1" applyBorder="1" applyAlignment="1">
      <alignment vertical="center"/>
    </xf>
    <xf numFmtId="0" fontId="4" fillId="3" borderId="64" xfId="0" applyFont="1" applyFill="1" applyBorder="1" applyAlignment="1">
      <alignment horizontal="center" vertical="center"/>
    </xf>
    <xf numFmtId="0" fontId="5" fillId="3" borderId="74" xfId="0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vertical="center"/>
    </xf>
    <xf numFmtId="0" fontId="4" fillId="3" borderId="54" xfId="0" applyFont="1" applyFill="1" applyBorder="1" applyAlignment="1">
      <alignment horizontal="center" vertical="center"/>
    </xf>
    <xf numFmtId="0" fontId="12" fillId="0" borderId="56" xfId="0" applyFont="1" applyBorder="1" applyAlignment="1">
      <alignment vertical="center"/>
    </xf>
    <xf numFmtId="0" fontId="5" fillId="3" borderId="54" xfId="0" applyFont="1" applyFill="1" applyBorder="1" applyAlignment="1">
      <alignment horizontal="center" vertical="center"/>
    </xf>
    <xf numFmtId="194" fontId="4" fillId="0" borderId="57" xfId="0" applyNumberFormat="1" applyFont="1" applyBorder="1" applyAlignment="1">
      <alignment horizontal="center" vertical="center"/>
    </xf>
    <xf numFmtId="9" fontId="10" fillId="0" borderId="58" xfId="0" applyNumberFormat="1" applyFont="1" applyBorder="1" applyAlignment="1">
      <alignment horizontal="left" vertical="center"/>
    </xf>
    <xf numFmtId="0" fontId="4" fillId="3" borderId="36" xfId="0" applyFont="1" applyFill="1" applyBorder="1" applyAlignment="1">
      <alignment horizontal="center" vertical="center"/>
    </xf>
    <xf numFmtId="9" fontId="6" fillId="0" borderId="56" xfId="0" applyNumberFormat="1" applyFont="1" applyBorder="1" applyAlignment="1">
      <alignment horizontal="center" vertical="center"/>
    </xf>
    <xf numFmtId="0" fontId="6" fillId="0" borderId="56" xfId="0" applyFont="1" applyBorder="1" applyAlignment="1">
      <alignment horizontal="center" vertical="center"/>
    </xf>
    <xf numFmtId="0" fontId="12" fillId="3" borderId="27" xfId="0" applyFont="1" applyFill="1" applyBorder="1" applyAlignment="1">
      <alignment vertical="center"/>
    </xf>
    <xf numFmtId="0" fontId="10" fillId="3" borderId="71" xfId="0" applyFont="1" applyFill="1" applyBorder="1" applyAlignment="1">
      <alignment vertical="center"/>
    </xf>
    <xf numFmtId="0" fontId="4" fillId="3" borderId="51" xfId="0" applyFont="1" applyFill="1" applyBorder="1" applyAlignment="1">
      <alignment horizontal="center" vertical="center"/>
    </xf>
    <xf numFmtId="9" fontId="10" fillId="0" borderId="52" xfId="0" applyNumberFormat="1" applyFont="1" applyBorder="1" applyAlignment="1">
      <alignment horizontal="left" vertical="center"/>
    </xf>
    <xf numFmtId="0" fontId="5" fillId="0" borderId="52" xfId="0" applyFont="1" applyBorder="1" applyAlignment="1">
      <alignment horizontal="left" vertical="center"/>
    </xf>
    <xf numFmtId="0" fontId="5" fillId="3" borderId="27" xfId="0" applyFont="1" applyFill="1" applyBorder="1" applyAlignment="1">
      <alignment horizontal="center" vertical="center"/>
    </xf>
    <xf numFmtId="0" fontId="6" fillId="3" borderId="65" xfId="0" applyFont="1" applyFill="1" applyBorder="1" applyAlignment="1">
      <alignment horizontal="center" vertical="center"/>
    </xf>
    <xf numFmtId="0" fontId="6" fillId="3" borderId="73" xfId="0" applyFont="1" applyFill="1" applyBorder="1" applyAlignment="1">
      <alignment horizontal="center" vertical="center"/>
    </xf>
    <xf numFmtId="0" fontId="6" fillId="3" borderId="64" xfId="0" applyFont="1" applyFill="1" applyBorder="1" applyAlignment="1">
      <alignment horizontal="center" vertical="center"/>
    </xf>
    <xf numFmtId="0" fontId="6" fillId="3" borderId="74" xfId="0" applyFont="1" applyFill="1" applyBorder="1" applyAlignment="1">
      <alignment horizontal="center" vertical="center"/>
    </xf>
    <xf numFmtId="188" fontId="6" fillId="0" borderId="60" xfId="0" applyNumberFormat="1" applyFont="1" applyBorder="1" applyAlignment="1">
      <alignment horizontal="right" vertical="center"/>
    </xf>
    <xf numFmtId="0" fontId="6" fillId="3" borderId="17" xfId="0" applyFont="1" applyFill="1" applyBorder="1" applyAlignment="1">
      <alignment horizontal="center" vertical="center"/>
    </xf>
    <xf numFmtId="0" fontId="6" fillId="3" borderId="41" xfId="0" applyFont="1" applyFill="1" applyBorder="1" applyAlignment="1">
      <alignment horizontal="center" vertical="center"/>
    </xf>
    <xf numFmtId="0" fontId="6" fillId="3" borderId="36" xfId="0" applyFont="1" applyFill="1" applyBorder="1" applyAlignment="1">
      <alignment horizontal="center" vertical="center"/>
    </xf>
    <xf numFmtId="0" fontId="6" fillId="3" borderId="54" xfId="0" applyFont="1" applyFill="1" applyBorder="1" applyAlignment="1">
      <alignment horizontal="center" vertical="center"/>
    </xf>
    <xf numFmtId="0" fontId="6" fillId="3" borderId="27" xfId="0" applyFont="1" applyFill="1" applyBorder="1" applyAlignment="1">
      <alignment horizontal="center" vertical="center"/>
    </xf>
    <xf numFmtId="0" fontId="6" fillId="3" borderId="71" xfId="0" applyFont="1" applyFill="1" applyBorder="1" applyAlignment="1">
      <alignment horizontal="center" vertical="center"/>
    </xf>
    <xf numFmtId="0" fontId="6" fillId="3" borderId="51" xfId="0" applyFont="1" applyFill="1" applyBorder="1" applyAlignment="1">
      <alignment horizontal="center" vertical="center"/>
    </xf>
    <xf numFmtId="0" fontId="6" fillId="3" borderId="72" xfId="0" applyFont="1" applyFill="1" applyBorder="1" applyAlignment="1">
      <alignment horizontal="center" vertical="center"/>
    </xf>
    <xf numFmtId="0" fontId="12" fillId="3" borderId="20" xfId="0" applyFont="1" applyFill="1" applyBorder="1" applyAlignment="1">
      <alignment vertical="center"/>
    </xf>
    <xf numFmtId="0" fontId="6" fillId="3" borderId="37" xfId="0" applyFont="1" applyFill="1" applyBorder="1" applyAlignment="1">
      <alignment vertical="center"/>
    </xf>
    <xf numFmtId="0" fontId="5" fillId="3" borderId="38" xfId="0" applyFont="1" applyFill="1" applyBorder="1" applyAlignment="1">
      <alignment horizontal="center" vertical="center"/>
    </xf>
    <xf numFmtId="0" fontId="5" fillId="3" borderId="68" xfId="0" applyFont="1" applyFill="1" applyBorder="1" applyAlignment="1">
      <alignment horizontal="center" vertical="center"/>
    </xf>
    <xf numFmtId="0" fontId="46" fillId="3" borderId="20" xfId="0" applyFont="1" applyFill="1" applyBorder="1" applyAlignment="1">
      <alignment horizontal="center" vertical="center"/>
    </xf>
    <xf numFmtId="4" fontId="18" fillId="3" borderId="37" xfId="0" applyNumberFormat="1" applyFont="1" applyFill="1" applyBorder="1" applyAlignment="1">
      <alignment horizontal="right" vertical="center"/>
    </xf>
    <xf numFmtId="0" fontId="18" fillId="3" borderId="20" xfId="0" applyFont="1" applyFill="1" applyBorder="1"/>
    <xf numFmtId="0" fontId="18" fillId="3" borderId="65" xfId="0" applyFont="1" applyFill="1" applyBorder="1"/>
    <xf numFmtId="0" fontId="6" fillId="0" borderId="56" xfId="0" applyFont="1" applyBorder="1" applyAlignment="1">
      <alignment vertical="center"/>
    </xf>
    <xf numFmtId="4" fontId="10" fillId="0" borderId="43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horizontal="left" vertical="center"/>
    </xf>
    <xf numFmtId="0" fontId="5" fillId="3" borderId="1" xfId="0" quotePrefix="1" applyFont="1" applyFill="1" applyBorder="1" applyAlignment="1">
      <alignment vertical="center"/>
    </xf>
    <xf numFmtId="0" fontId="11" fillId="3" borderId="8" xfId="0" applyFont="1" applyFill="1" applyBorder="1" applyAlignment="1">
      <alignment horizontal="left" vertical="center"/>
    </xf>
    <xf numFmtId="0" fontId="11" fillId="3" borderId="69" xfId="0" applyFont="1" applyFill="1" applyBorder="1" applyAlignment="1">
      <alignment horizontal="left" vertical="center"/>
    </xf>
    <xf numFmtId="9" fontId="10" fillId="3" borderId="31" xfId="0" applyNumberFormat="1" applyFont="1" applyFill="1" applyBorder="1" applyAlignment="1">
      <alignment horizontal="center" vertical="center"/>
    </xf>
    <xf numFmtId="0" fontId="10" fillId="3" borderId="70" xfId="0" applyFont="1" applyFill="1" applyBorder="1" applyAlignment="1">
      <alignment horizontal="left" vertical="center"/>
    </xf>
    <xf numFmtId="0" fontId="46" fillId="0" borderId="33" xfId="0" applyFont="1" applyBorder="1" applyAlignment="1">
      <alignment horizontal="left" vertical="center"/>
    </xf>
    <xf numFmtId="0" fontId="6" fillId="0" borderId="33" xfId="0" applyFont="1" applyBorder="1" applyAlignment="1">
      <alignment horizontal="center" vertical="center"/>
    </xf>
    <xf numFmtId="0" fontId="11" fillId="3" borderId="41" xfId="0" applyFont="1" applyFill="1" applyBorder="1" applyAlignment="1">
      <alignment horizontal="left" vertical="center"/>
    </xf>
    <xf numFmtId="9" fontId="10" fillId="3" borderId="36" xfId="0" applyNumberFormat="1" applyFont="1" applyFill="1" applyBorder="1" applyAlignment="1">
      <alignment horizontal="center" vertical="center"/>
    </xf>
    <xf numFmtId="196" fontId="6" fillId="0" borderId="17" xfId="0" applyNumberFormat="1" applyFont="1" applyBorder="1" applyAlignment="1">
      <alignment horizontal="right" vertical="center"/>
    </xf>
    <xf numFmtId="0" fontId="6" fillId="0" borderId="33" xfId="0" applyFont="1" applyBorder="1" applyAlignment="1">
      <alignment horizontal="left" vertical="center"/>
    </xf>
    <xf numFmtId="0" fontId="10" fillId="3" borderId="17" xfId="0" applyFont="1" applyFill="1" applyBorder="1" applyAlignment="1">
      <alignment horizontal="center" vertical="center"/>
    </xf>
    <xf numFmtId="0" fontId="10" fillId="3" borderId="41" xfId="0" applyFont="1" applyFill="1" applyBorder="1" applyAlignment="1">
      <alignment horizontal="left" vertical="center"/>
    </xf>
    <xf numFmtId="9" fontId="10" fillId="3" borderId="36" xfId="0" quotePrefix="1" applyNumberFormat="1" applyFont="1" applyFill="1" applyBorder="1" applyAlignment="1">
      <alignment horizontal="center" vertical="center"/>
    </xf>
    <xf numFmtId="0" fontId="10" fillId="3" borderId="54" xfId="0" applyFont="1" applyFill="1" applyBorder="1" applyAlignment="1">
      <alignment vertical="center"/>
    </xf>
    <xf numFmtId="0" fontId="4" fillId="3" borderId="41" xfId="0" applyFont="1" applyFill="1" applyBorder="1" applyAlignment="1">
      <alignment horizontal="left" vertical="center"/>
    </xf>
    <xf numFmtId="0" fontId="6" fillId="0" borderId="43" xfId="0" applyFont="1" applyBorder="1" applyAlignment="1">
      <alignment vertical="top" wrapText="1"/>
    </xf>
    <xf numFmtId="0" fontId="6" fillId="0" borderId="44" xfId="0" applyFont="1" applyBorder="1" applyAlignment="1">
      <alignment vertical="top" wrapText="1"/>
    </xf>
    <xf numFmtId="188" fontId="4" fillId="0" borderId="17" xfId="0" applyNumberFormat="1" applyFont="1" applyBorder="1" applyAlignment="1">
      <alignment vertical="center"/>
    </xf>
    <xf numFmtId="0" fontId="31" fillId="3" borderId="17" xfId="0" applyFont="1" applyFill="1" applyBorder="1" applyAlignment="1">
      <alignment horizontal="left" vertical="center"/>
    </xf>
    <xf numFmtId="0" fontId="12" fillId="3" borderId="41" xfId="0" applyFont="1" applyFill="1" applyBorder="1" applyAlignment="1">
      <alignment horizontal="left" vertical="center"/>
    </xf>
    <xf numFmtId="9" fontId="42" fillId="0" borderId="43" xfId="0" applyNumberFormat="1" applyFont="1" applyBorder="1" applyAlignment="1">
      <alignment horizontal="center" vertical="center"/>
    </xf>
    <xf numFmtId="188" fontId="63" fillId="0" borderId="17" xfId="0" applyNumberFormat="1" applyFont="1" applyBorder="1" applyAlignment="1">
      <alignment horizontal="right" vertical="center"/>
    </xf>
    <xf numFmtId="0" fontId="13" fillId="3" borderId="41" xfId="0" applyFont="1" applyFill="1" applyBorder="1" applyAlignment="1">
      <alignment horizontal="left" vertical="center"/>
    </xf>
    <xf numFmtId="0" fontId="64" fillId="0" borderId="17" xfId="0" applyFont="1" applyBorder="1" applyAlignment="1">
      <alignment horizontal="center" vertical="center"/>
    </xf>
    <xf numFmtId="0" fontId="47" fillId="3" borderId="17" xfId="0" applyFont="1" applyFill="1" applyBorder="1" applyAlignment="1">
      <alignment horizontal="center" vertical="center"/>
    </xf>
    <xf numFmtId="195" fontId="17" fillId="6" borderId="71" xfId="0" applyNumberFormat="1" applyFont="1" applyFill="1" applyBorder="1" applyAlignment="1">
      <alignment vertical="center"/>
    </xf>
    <xf numFmtId="0" fontId="4" fillId="3" borderId="71" xfId="0" applyFont="1" applyFill="1" applyBorder="1" applyAlignment="1">
      <alignment horizontal="left" vertical="center"/>
    </xf>
    <xf numFmtId="9" fontId="41" fillId="0" borderId="50" xfId="0" applyNumberFormat="1" applyFont="1" applyBorder="1" applyAlignment="1">
      <alignment horizontal="center" vertical="center"/>
    </xf>
    <xf numFmtId="0" fontId="41" fillId="0" borderId="52" xfId="0" applyFont="1" applyBorder="1" applyAlignment="1">
      <alignment horizontal="left" vertical="center"/>
    </xf>
    <xf numFmtId="0" fontId="47" fillId="3" borderId="27" xfId="0" applyFont="1" applyFill="1" applyBorder="1" applyAlignment="1">
      <alignment horizontal="center" vertical="center"/>
    </xf>
    <xf numFmtId="188" fontId="63" fillId="0" borderId="27" xfId="0" applyNumberFormat="1" applyFont="1" applyBorder="1" applyAlignment="1">
      <alignment horizontal="right" vertical="center"/>
    </xf>
    <xf numFmtId="0" fontId="13" fillId="3" borderId="69" xfId="0" applyFont="1" applyFill="1" applyBorder="1" applyAlignment="1">
      <alignment horizontal="left" vertical="center"/>
    </xf>
    <xf numFmtId="9" fontId="42" fillId="0" borderId="39" xfId="0" applyNumberFormat="1" applyFont="1" applyBorder="1" applyAlignment="1">
      <alignment horizontal="center" vertical="center"/>
    </xf>
    <xf numFmtId="0" fontId="42" fillId="0" borderId="40" xfId="0" applyFont="1" applyBorder="1" applyAlignment="1">
      <alignment horizontal="left" vertical="center"/>
    </xf>
    <xf numFmtId="188" fontId="63" fillId="0" borderId="8" xfId="0" applyNumberFormat="1" applyFont="1" applyBorder="1" applyAlignment="1">
      <alignment horizontal="right" vertical="center"/>
    </xf>
    <xf numFmtId="0" fontId="6" fillId="3" borderId="17" xfId="0" applyFont="1" applyFill="1" applyBorder="1" applyAlignment="1">
      <alignment horizontal="left" vertical="center"/>
    </xf>
    <xf numFmtId="0" fontId="6" fillId="3" borderId="41" xfId="0" applyFont="1" applyFill="1" applyBorder="1" applyAlignment="1">
      <alignment horizontal="left" vertical="center"/>
    </xf>
    <xf numFmtId="188" fontId="6" fillId="0" borderId="17" xfId="0" applyNumberFormat="1" applyFont="1" applyBorder="1" applyAlignment="1">
      <alignment horizontal="left" vertical="center"/>
    </xf>
    <xf numFmtId="0" fontId="45" fillId="3" borderId="41" xfId="0" applyFont="1" applyFill="1" applyBorder="1" applyAlignment="1">
      <alignment horizontal="left" vertical="center"/>
    </xf>
    <xf numFmtId="9" fontId="17" fillId="3" borderId="36" xfId="0" applyNumberFormat="1" applyFont="1" applyFill="1" applyBorder="1" applyAlignment="1">
      <alignment horizontal="center" vertical="center"/>
    </xf>
    <xf numFmtId="0" fontId="17" fillId="3" borderId="54" xfId="0" applyFont="1" applyFill="1" applyBorder="1" applyAlignment="1">
      <alignment horizontal="left" vertical="center"/>
    </xf>
    <xf numFmtId="0" fontId="17" fillId="3" borderId="71" xfId="0" applyFont="1" applyFill="1" applyBorder="1"/>
    <xf numFmtId="0" fontId="17" fillId="3" borderId="71" xfId="0" applyFont="1" applyFill="1" applyBorder="1" applyAlignment="1">
      <alignment horizontal="left" vertical="center"/>
    </xf>
    <xf numFmtId="1" fontId="17" fillId="3" borderId="51" xfId="0" applyNumberFormat="1" applyFont="1" applyFill="1" applyBorder="1" applyAlignment="1">
      <alignment horizontal="center" vertical="center"/>
    </xf>
    <xf numFmtId="0" fontId="17" fillId="3" borderId="72" xfId="0" applyFont="1" applyFill="1" applyBorder="1" applyAlignment="1">
      <alignment horizontal="left" vertical="center"/>
    </xf>
    <xf numFmtId="0" fontId="6" fillId="0" borderId="55" xfId="0" applyFont="1" applyBorder="1" applyAlignment="1">
      <alignment horizontal="left" vertical="center"/>
    </xf>
    <xf numFmtId="9" fontId="6" fillId="0" borderId="60" xfId="0" applyNumberFormat="1" applyFont="1" applyBorder="1" applyAlignment="1">
      <alignment horizontal="center" vertical="center"/>
    </xf>
    <xf numFmtId="189" fontId="5" fillId="0" borderId="44" xfId="0" applyNumberFormat="1" applyFont="1" applyBorder="1" applyAlignment="1">
      <alignment horizontal="center" vertical="center"/>
    </xf>
    <xf numFmtId="0" fontId="5" fillId="3" borderId="1" xfId="0" applyFont="1" applyFill="1" applyBorder="1"/>
    <xf numFmtId="0" fontId="5" fillId="0" borderId="0" xfId="0" applyFont="1"/>
    <xf numFmtId="0" fontId="11" fillId="0" borderId="29" xfId="0" applyFont="1" applyBorder="1"/>
    <xf numFmtId="0" fontId="11" fillId="0" borderId="39" xfId="0" applyFont="1" applyBorder="1"/>
    <xf numFmtId="189" fontId="5" fillId="3" borderId="8" xfId="0" applyNumberFormat="1" applyFont="1" applyFill="1" applyBorder="1" applyAlignment="1">
      <alignment horizontal="center" vertical="center"/>
    </xf>
    <xf numFmtId="0" fontId="11" fillId="3" borderId="17" xfId="0" applyFont="1" applyFill="1" applyBorder="1" applyAlignment="1">
      <alignment horizontal="left" vertical="center"/>
    </xf>
    <xf numFmtId="0" fontId="11" fillId="0" borderId="43" xfId="0" applyFont="1" applyBorder="1"/>
    <xf numFmtId="189" fontId="5" fillId="3" borderId="17" xfId="0" applyNumberFormat="1" applyFont="1" applyFill="1" applyBorder="1" applyAlignment="1">
      <alignment horizontal="center" vertical="center"/>
    </xf>
    <xf numFmtId="0" fontId="41" fillId="3" borderId="36" xfId="0" applyFont="1" applyFill="1" applyBorder="1" applyAlignment="1">
      <alignment horizontal="center" vertical="center"/>
    </xf>
    <xf numFmtId="0" fontId="17" fillId="0" borderId="55" xfId="0" applyFont="1" applyBorder="1" applyAlignment="1">
      <alignment vertical="center"/>
    </xf>
    <xf numFmtId="0" fontId="10" fillId="3" borderId="75" xfId="0" applyFont="1" applyFill="1" applyBorder="1" applyAlignment="1">
      <alignment vertical="center"/>
    </xf>
    <xf numFmtId="0" fontId="41" fillId="3" borderId="59" xfId="0" applyFont="1" applyFill="1" applyBorder="1" applyAlignment="1">
      <alignment horizontal="center" vertical="center"/>
    </xf>
    <xf numFmtId="0" fontId="10" fillId="3" borderId="59" xfId="0" applyFont="1" applyFill="1" applyBorder="1" applyAlignment="1">
      <alignment vertical="center"/>
    </xf>
    <xf numFmtId="0" fontId="46" fillId="0" borderId="55" xfId="0" applyFont="1" applyBorder="1" applyAlignment="1">
      <alignment horizontal="center" vertical="center"/>
    </xf>
    <xf numFmtId="194" fontId="4" fillId="0" borderId="50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vertical="center"/>
    </xf>
    <xf numFmtId="0" fontId="17" fillId="3" borderId="71" xfId="0" applyFont="1" applyFill="1" applyBorder="1" applyAlignment="1">
      <alignment vertical="center"/>
    </xf>
    <xf numFmtId="0" fontId="42" fillId="3" borderId="51" xfId="0" applyFont="1" applyFill="1" applyBorder="1" applyAlignment="1">
      <alignment horizontal="center" vertical="center"/>
    </xf>
    <xf numFmtId="0" fontId="17" fillId="3" borderId="51" xfId="0" applyFont="1" applyFill="1" applyBorder="1" applyAlignment="1">
      <alignment vertical="center"/>
    </xf>
    <xf numFmtId="9" fontId="17" fillId="0" borderId="39" xfId="0" applyNumberFormat="1" applyFont="1" applyBorder="1" applyAlignment="1">
      <alignment vertical="center"/>
    </xf>
    <xf numFmtId="0" fontId="42" fillId="3" borderId="31" xfId="0" applyFont="1" applyFill="1" applyBorder="1" applyAlignment="1">
      <alignment vertical="center"/>
    </xf>
    <xf numFmtId="188" fontId="4" fillId="0" borderId="29" xfId="0" applyNumberFormat="1" applyFont="1" applyBorder="1" applyAlignment="1">
      <alignment horizontal="center" vertical="center"/>
    </xf>
    <xf numFmtId="188" fontId="4" fillId="0" borderId="8" xfId="0" applyNumberFormat="1" applyFont="1" applyBorder="1"/>
    <xf numFmtId="0" fontId="41" fillId="3" borderId="36" xfId="0" applyFont="1" applyFill="1" applyBorder="1" applyAlignment="1">
      <alignment horizontal="left" vertical="center"/>
    </xf>
    <xf numFmtId="0" fontId="4" fillId="3" borderId="17" xfId="0" applyFont="1" applyFill="1" applyBorder="1"/>
    <xf numFmtId="0" fontId="65" fillId="0" borderId="17" xfId="0" applyFont="1" applyBorder="1" applyAlignment="1">
      <alignment horizontal="center" vertical="top"/>
    </xf>
    <xf numFmtId="0" fontId="66" fillId="0" borderId="17" xfId="0" applyFont="1" applyBorder="1" applyAlignment="1">
      <alignment horizontal="center" vertical="top"/>
    </xf>
    <xf numFmtId="0" fontId="42" fillId="3" borderId="36" xfId="0" applyFont="1" applyFill="1" applyBorder="1" applyAlignment="1">
      <alignment horizontal="left" vertical="center"/>
    </xf>
    <xf numFmtId="4" fontId="4" fillId="0" borderId="17" xfId="0" applyNumberFormat="1" applyFont="1" applyBorder="1" applyAlignment="1">
      <alignment horizontal="right" vertical="center"/>
    </xf>
    <xf numFmtId="0" fontId="11" fillId="0" borderId="17" xfId="0" applyFont="1" applyBorder="1" applyAlignment="1">
      <alignment horizontal="center" vertical="center"/>
    </xf>
    <xf numFmtId="9" fontId="10" fillId="0" borderId="43" xfId="0" applyNumberFormat="1" applyFont="1" applyBorder="1" applyAlignment="1">
      <alignment vertical="center"/>
    </xf>
    <xf numFmtId="0" fontId="41" fillId="3" borderId="36" xfId="0" applyFont="1" applyFill="1" applyBorder="1" applyAlignment="1">
      <alignment vertical="center"/>
    </xf>
    <xf numFmtId="0" fontId="43" fillId="0" borderId="17" xfId="0" applyFont="1" applyBorder="1"/>
    <xf numFmtId="0" fontId="10" fillId="3" borderId="36" xfId="0" applyFont="1" applyFill="1" applyBorder="1" applyAlignment="1">
      <alignment vertical="center"/>
    </xf>
    <xf numFmtId="0" fontId="11" fillId="0" borderId="27" xfId="0" applyFont="1" applyBorder="1" applyAlignment="1">
      <alignment horizontal="left" vertical="center"/>
    </xf>
    <xf numFmtId="0" fontId="10" fillId="3" borderId="71" xfId="0" applyFont="1" applyFill="1" applyBorder="1" applyAlignment="1">
      <alignment horizontal="left" vertical="center"/>
    </xf>
    <xf numFmtId="0" fontId="10" fillId="3" borderId="51" xfId="0" applyFont="1" applyFill="1" applyBorder="1" applyAlignment="1">
      <alignment horizontal="left" vertical="center"/>
    </xf>
    <xf numFmtId="0" fontId="6" fillId="5" borderId="12" xfId="0" applyFont="1" applyFill="1" applyBorder="1" applyAlignment="1">
      <alignment vertical="center"/>
    </xf>
    <xf numFmtId="0" fontId="13" fillId="3" borderId="8" xfId="0" applyFont="1" applyFill="1" applyBorder="1" applyAlignment="1">
      <alignment horizontal="left" vertical="center"/>
    </xf>
    <xf numFmtId="0" fontId="6" fillId="0" borderId="39" xfId="0" applyFont="1" applyBorder="1" applyAlignment="1">
      <alignment vertical="top"/>
    </xf>
    <xf numFmtId="0" fontId="6" fillId="0" borderId="40" xfId="0" applyFont="1" applyBorder="1" applyAlignment="1">
      <alignment vertical="top"/>
    </xf>
    <xf numFmtId="4" fontId="4" fillId="0" borderId="8" xfId="0" applyNumberFormat="1" applyFont="1" applyBorder="1" applyAlignment="1">
      <alignment horizontal="center" vertical="center"/>
    </xf>
    <xf numFmtId="0" fontId="4" fillId="0" borderId="8" xfId="0" applyFont="1" applyBorder="1"/>
    <xf numFmtId="0" fontId="6" fillId="0" borderId="43" xfId="0" applyFont="1" applyBorder="1" applyAlignment="1">
      <alignment vertical="top"/>
    </xf>
    <xf numFmtId="0" fontId="6" fillId="0" borderId="44" xfId="0" applyFont="1" applyBorder="1" applyAlignment="1">
      <alignment vertical="top"/>
    </xf>
    <xf numFmtId="4" fontId="4" fillId="0" borderId="17" xfId="0" applyNumberFormat="1" applyFont="1" applyBorder="1" applyAlignment="1">
      <alignment horizontal="center" vertical="center"/>
    </xf>
    <xf numFmtId="0" fontId="6" fillId="0" borderId="35" xfId="0" applyFont="1" applyBorder="1" applyAlignment="1">
      <alignment vertical="top"/>
    </xf>
    <xf numFmtId="0" fontId="67" fillId="3" borderId="17" xfId="0" applyFont="1" applyFill="1" applyBorder="1" applyAlignment="1">
      <alignment horizontal="center" vertical="center"/>
    </xf>
    <xf numFmtId="0" fontId="68" fillId="3" borderId="17" xfId="0" applyFont="1" applyFill="1" applyBorder="1"/>
    <xf numFmtId="0" fontId="68" fillId="3" borderId="76" xfId="0" applyFont="1" applyFill="1" applyBorder="1"/>
    <xf numFmtId="0" fontId="5" fillId="3" borderId="76" xfId="0" applyFont="1" applyFill="1" applyBorder="1" applyAlignment="1">
      <alignment horizontal="center" vertical="center"/>
    </xf>
    <xf numFmtId="0" fontId="67" fillId="3" borderId="27" xfId="0" applyFont="1" applyFill="1" applyBorder="1" applyAlignment="1">
      <alignment horizontal="center" vertical="center"/>
    </xf>
    <xf numFmtId="188" fontId="4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0" xfId="0" quotePrefix="1" applyFont="1" applyAlignment="1">
      <alignment horizontal="left"/>
    </xf>
    <xf numFmtId="0" fontId="5" fillId="0" borderId="0" xfId="0" quotePrefix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quotePrefix="1" applyFont="1"/>
    <xf numFmtId="0" fontId="17" fillId="3" borderId="31" xfId="0" applyFont="1" applyFill="1" applyBorder="1" applyAlignment="1">
      <alignment horizontal="center" vertical="center"/>
    </xf>
    <xf numFmtId="189" fontId="17" fillId="3" borderId="70" xfId="0" applyNumberFormat="1" applyFont="1" applyFill="1" applyBorder="1" applyAlignment="1">
      <alignment horizontal="center" vertical="center"/>
    </xf>
    <xf numFmtId="4" fontId="4" fillId="3" borderId="8" xfId="0" applyNumberFormat="1" applyFont="1" applyFill="1" applyBorder="1" applyAlignment="1">
      <alignment horizontal="center" vertical="center"/>
    </xf>
    <xf numFmtId="0" fontId="46" fillId="0" borderId="17" xfId="0" applyFont="1" applyBorder="1" applyAlignment="1">
      <alignment horizontal="left" vertical="center"/>
    </xf>
    <xf numFmtId="0" fontId="13" fillId="3" borderId="73" xfId="0" applyFont="1" applyFill="1" applyBorder="1" applyAlignment="1">
      <alignment horizontal="left" vertical="center"/>
    </xf>
    <xf numFmtId="0" fontId="17" fillId="3" borderId="64" xfId="0" applyFont="1" applyFill="1" applyBorder="1" applyAlignment="1">
      <alignment horizontal="center" vertical="center"/>
    </xf>
    <xf numFmtId="189" fontId="17" fillId="3" borderId="74" xfId="0" applyNumberFormat="1" applyFont="1" applyFill="1" applyBorder="1" applyAlignment="1">
      <alignment horizontal="center" vertical="center"/>
    </xf>
    <xf numFmtId="0" fontId="12" fillId="3" borderId="17" xfId="0" applyFont="1" applyFill="1" applyBorder="1" applyAlignment="1">
      <alignment horizontal="center" vertical="center"/>
    </xf>
    <xf numFmtId="189" fontId="10" fillId="3" borderId="74" xfId="0" applyNumberFormat="1" applyFont="1" applyFill="1" applyBorder="1" applyAlignment="1">
      <alignment horizontal="center" vertical="center"/>
    </xf>
    <xf numFmtId="0" fontId="69" fillId="3" borderId="17" xfId="0" applyFont="1" applyFill="1" applyBorder="1" applyAlignment="1">
      <alignment horizontal="center" vertical="center"/>
    </xf>
    <xf numFmtId="0" fontId="70" fillId="3" borderId="65" xfId="0" applyFont="1" applyFill="1" applyBorder="1" applyAlignment="1">
      <alignment horizontal="center" vertical="center"/>
    </xf>
    <xf numFmtId="0" fontId="17" fillId="3" borderId="17" xfId="0" applyFont="1" applyFill="1" applyBorder="1" applyAlignment="1">
      <alignment vertical="center"/>
    </xf>
    <xf numFmtId="188" fontId="6" fillId="0" borderId="43" xfId="0" applyNumberFormat="1" applyFont="1" applyBorder="1" applyAlignment="1">
      <alignment horizontal="center" vertical="center"/>
    </xf>
    <xf numFmtId="0" fontId="12" fillId="3" borderId="64" xfId="0" applyFont="1" applyFill="1" applyBorder="1" applyAlignment="1">
      <alignment horizontal="left" vertical="center"/>
    </xf>
    <xf numFmtId="189" fontId="17" fillId="3" borderId="64" xfId="0" applyNumberFormat="1" applyFont="1" applyFill="1" applyBorder="1" applyAlignment="1">
      <alignment horizontal="center" vertical="center"/>
    </xf>
    <xf numFmtId="0" fontId="12" fillId="3" borderId="38" xfId="0" applyFont="1" applyFill="1" applyBorder="1" applyAlignment="1">
      <alignment horizontal="left" vertical="center"/>
    </xf>
    <xf numFmtId="0" fontId="12" fillId="0" borderId="35" xfId="0" applyFont="1" applyBorder="1" applyAlignment="1">
      <alignment vertical="top"/>
    </xf>
    <xf numFmtId="0" fontId="17" fillId="3" borderId="38" xfId="0" applyFont="1" applyFill="1" applyBorder="1" applyAlignment="1">
      <alignment horizontal="center" vertical="center"/>
    </xf>
    <xf numFmtId="189" fontId="17" fillId="3" borderId="38" xfId="0" applyNumberFormat="1" applyFont="1" applyFill="1" applyBorder="1" applyAlignment="1">
      <alignment horizontal="center" vertical="center"/>
    </xf>
    <xf numFmtId="0" fontId="5" fillId="3" borderId="20" xfId="0" applyFont="1" applyFill="1" applyBorder="1" applyAlignment="1">
      <alignment horizontal="center" vertical="center"/>
    </xf>
    <xf numFmtId="0" fontId="11" fillId="0" borderId="35" xfId="0" applyFont="1" applyBorder="1" applyAlignment="1">
      <alignment vertical="top"/>
    </xf>
    <xf numFmtId="0" fontId="13" fillId="3" borderId="17" xfId="0" applyFont="1" applyFill="1" applyBorder="1" applyAlignment="1">
      <alignment horizontal="left" vertical="center"/>
    </xf>
    <xf numFmtId="0" fontId="68" fillId="3" borderId="27" xfId="0" applyFont="1" applyFill="1" applyBorder="1"/>
    <xf numFmtId="0" fontId="10" fillId="3" borderId="72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17" fontId="5" fillId="0" borderId="8" xfId="0" applyNumberFormat="1" applyFont="1" applyBorder="1" applyAlignment="1">
      <alignment horizontal="center" vertical="center"/>
    </xf>
    <xf numFmtId="189" fontId="4" fillId="0" borderId="0" xfId="0" applyNumberFormat="1" applyFont="1" applyAlignment="1">
      <alignment vertical="center"/>
    </xf>
    <xf numFmtId="196" fontId="46" fillId="0" borderId="0" xfId="0" applyNumberFormat="1" applyFont="1"/>
    <xf numFmtId="196" fontId="12" fillId="0" borderId="0" xfId="0" applyNumberFormat="1" applyFont="1"/>
    <xf numFmtId="191" fontId="4" fillId="0" borderId="0" xfId="0" applyNumberFormat="1" applyFont="1" applyAlignment="1">
      <alignment vertical="center"/>
    </xf>
    <xf numFmtId="0" fontId="12" fillId="0" borderId="43" xfId="0" applyFont="1" applyBorder="1" applyAlignment="1">
      <alignment vertical="top" wrapText="1"/>
    </xf>
    <xf numFmtId="0" fontId="12" fillId="0" borderId="44" xfId="0" applyFont="1" applyBorder="1" applyAlignment="1">
      <alignment vertical="top" wrapText="1"/>
    </xf>
    <xf numFmtId="0" fontId="71" fillId="3" borderId="17" xfId="0" applyFont="1" applyFill="1" applyBorder="1"/>
    <xf numFmtId="0" fontId="68" fillId="3" borderId="41" xfId="0" applyFont="1" applyFill="1" applyBorder="1"/>
    <xf numFmtId="0" fontId="72" fillId="0" borderId="35" xfId="0" applyFont="1" applyBorder="1" applyAlignment="1">
      <alignment horizontal="center" vertical="center"/>
    </xf>
    <xf numFmtId="0" fontId="71" fillId="0" borderId="35" xfId="0" applyFont="1" applyBorder="1"/>
    <xf numFmtId="0" fontId="5" fillId="0" borderId="43" xfId="0" applyFont="1" applyBorder="1"/>
    <xf numFmtId="0" fontId="67" fillId="0" borderId="35" xfId="0" applyFont="1" applyBorder="1" applyAlignment="1">
      <alignment horizontal="center" vertical="center"/>
    </xf>
    <xf numFmtId="49" fontId="11" fillId="3" borderId="41" xfId="0" applyNumberFormat="1" applyFont="1" applyFill="1" applyBorder="1" applyAlignment="1">
      <alignment vertical="center"/>
    </xf>
    <xf numFmtId="17" fontId="5" fillId="3" borderId="17" xfId="0" applyNumberFormat="1" applyFont="1" applyFill="1" applyBorder="1" applyAlignment="1">
      <alignment horizontal="center" vertical="center"/>
    </xf>
    <xf numFmtId="0" fontId="67" fillId="3" borderId="41" xfId="0" applyFont="1" applyFill="1" applyBorder="1" applyAlignment="1">
      <alignment horizontal="center" vertical="center"/>
    </xf>
    <xf numFmtId="0" fontId="67" fillId="3" borderId="71" xfId="0" applyFont="1" applyFill="1" applyBorder="1" applyAlignment="1">
      <alignment horizontal="center" vertical="center"/>
    </xf>
    <xf numFmtId="188" fontId="6" fillId="0" borderId="50" xfId="0" applyNumberFormat="1" applyFont="1" applyBorder="1" applyAlignment="1">
      <alignment horizontal="center" vertical="center"/>
    </xf>
    <xf numFmtId="49" fontId="11" fillId="3" borderId="69" xfId="0" applyNumberFormat="1" applyFont="1" applyFill="1" applyBorder="1" applyAlignment="1">
      <alignment vertical="center"/>
    </xf>
    <xf numFmtId="0" fontId="11" fillId="3" borderId="69" xfId="0" applyFont="1" applyFill="1" applyBorder="1"/>
    <xf numFmtId="0" fontId="5" fillId="3" borderId="31" xfId="0" applyFont="1" applyFill="1" applyBorder="1"/>
    <xf numFmtId="0" fontId="6" fillId="3" borderId="70" xfId="0" applyFont="1" applyFill="1" applyBorder="1" applyAlignment="1">
      <alignment vertical="top" wrapText="1"/>
    </xf>
    <xf numFmtId="188" fontId="5" fillId="0" borderId="8" xfId="0" applyNumberFormat="1" applyFont="1" applyBorder="1"/>
    <xf numFmtId="0" fontId="10" fillId="3" borderId="54" xfId="0" applyFont="1" applyFill="1" applyBorder="1" applyAlignment="1">
      <alignment vertical="top" wrapText="1"/>
    </xf>
    <xf numFmtId="0" fontId="13" fillId="3" borderId="41" xfId="0" applyFont="1" applyFill="1" applyBorder="1"/>
    <xf numFmtId="0" fontId="46" fillId="3" borderId="36" xfId="0" applyFont="1" applyFill="1" applyBorder="1"/>
    <xf numFmtId="0" fontId="12" fillId="3" borderId="54" xfId="0" applyFont="1" applyFill="1" applyBorder="1" applyAlignment="1">
      <alignment vertical="top" wrapText="1"/>
    </xf>
    <xf numFmtId="0" fontId="17" fillId="3" borderId="54" xfId="0" applyFont="1" applyFill="1" applyBorder="1" applyAlignment="1">
      <alignment vertical="top" wrapText="1"/>
    </xf>
    <xf numFmtId="0" fontId="11" fillId="3" borderId="20" xfId="0" applyFont="1" applyFill="1" applyBorder="1" applyAlignment="1">
      <alignment horizontal="left" vertical="center"/>
    </xf>
    <xf numFmtId="0" fontId="12" fillId="3" borderId="37" xfId="0" applyFont="1" applyFill="1" applyBorder="1" applyAlignment="1">
      <alignment horizontal="left" vertical="center"/>
    </xf>
    <xf numFmtId="189" fontId="17" fillId="3" borderId="68" xfId="0" applyNumberFormat="1" applyFont="1" applyFill="1" applyBorder="1" applyAlignment="1">
      <alignment horizontal="center" vertical="center"/>
    </xf>
    <xf numFmtId="4" fontId="4" fillId="0" borderId="47" xfId="0" applyNumberFormat="1" applyFont="1" applyBorder="1" applyAlignment="1">
      <alignment horizontal="center" vertical="center"/>
    </xf>
    <xf numFmtId="0" fontId="5" fillId="3" borderId="38" xfId="0" applyFont="1" applyFill="1" applyBorder="1" applyAlignment="1">
      <alignment vertical="center"/>
    </xf>
    <xf numFmtId="0" fontId="5" fillId="3" borderId="38" xfId="0" applyFont="1" applyFill="1" applyBorder="1" applyAlignment="1">
      <alignment horizontal="left" vertical="center"/>
    </xf>
    <xf numFmtId="0" fontId="10" fillId="0" borderId="39" xfId="0" applyFont="1" applyBorder="1" applyAlignment="1">
      <alignment horizontal="center" vertical="center"/>
    </xf>
    <xf numFmtId="189" fontId="10" fillId="0" borderId="40" xfId="0" applyNumberFormat="1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188" fontId="6" fillId="0" borderId="0" xfId="0" applyNumberFormat="1" applyFont="1" applyAlignment="1">
      <alignment horizontal="right" vertical="center"/>
    </xf>
    <xf numFmtId="189" fontId="10" fillId="0" borderId="44" xfId="0" applyNumberFormat="1" applyFont="1" applyBorder="1" applyAlignment="1">
      <alignment horizontal="right" vertical="center"/>
    </xf>
    <xf numFmtId="189" fontId="10" fillId="0" borderId="52" xfId="0" applyNumberFormat="1" applyFont="1" applyBorder="1" applyAlignment="1">
      <alignment horizontal="right" vertical="center"/>
    </xf>
    <xf numFmtId="0" fontId="10" fillId="0" borderId="40" xfId="0" applyFont="1" applyBorder="1" applyAlignment="1">
      <alignment vertical="center"/>
    </xf>
    <xf numFmtId="49" fontId="5" fillId="0" borderId="8" xfId="0" applyNumberFormat="1" applyFont="1" applyBorder="1" applyAlignment="1">
      <alignment horizontal="center" vertical="center"/>
    </xf>
    <xf numFmtId="188" fontId="4" fillId="0" borderId="8" xfId="0" applyNumberFormat="1" applyFont="1" applyBorder="1" applyAlignment="1">
      <alignment vertical="center"/>
    </xf>
    <xf numFmtId="188" fontId="4" fillId="3" borderId="17" xfId="0" applyNumberFormat="1" applyFont="1" applyFill="1" applyBorder="1"/>
    <xf numFmtId="0" fontId="43" fillId="0" borderId="17" xfId="0" applyFont="1" applyBorder="1" applyAlignment="1">
      <alignment horizontal="left" vertical="center"/>
    </xf>
    <xf numFmtId="188" fontId="10" fillId="0" borderId="44" xfId="0" applyNumberFormat="1" applyFont="1" applyBorder="1" applyAlignment="1">
      <alignment vertical="center"/>
    </xf>
    <xf numFmtId="188" fontId="12" fillId="0" borderId="17" xfId="0" applyNumberFormat="1" applyFont="1" applyBorder="1" applyAlignment="1">
      <alignment horizontal="center" vertical="center"/>
    </xf>
    <xf numFmtId="0" fontId="11" fillId="0" borderId="35" xfId="0" applyFont="1" applyBorder="1" applyAlignment="1">
      <alignment horizontal="left" vertical="top"/>
    </xf>
    <xf numFmtId="4" fontId="4" fillId="0" borderId="35" xfId="0" applyNumberFormat="1" applyFont="1" applyBorder="1" applyAlignment="1">
      <alignment horizontal="right" vertical="center"/>
    </xf>
    <xf numFmtId="189" fontId="6" fillId="0" borderId="17" xfId="0" applyNumberFormat="1" applyFont="1" applyBorder="1" applyAlignment="1">
      <alignment horizontal="right" vertical="center"/>
    </xf>
    <xf numFmtId="189" fontId="12" fillId="0" borderId="17" xfId="0" applyNumberFormat="1" applyFont="1" applyBorder="1" applyAlignment="1">
      <alignment horizontal="center" vertical="center"/>
    </xf>
    <xf numFmtId="0" fontId="43" fillId="0" borderId="27" xfId="0" applyFont="1" applyBorder="1" applyAlignment="1">
      <alignment horizontal="center" vertical="center"/>
    </xf>
    <xf numFmtId="0" fontId="10" fillId="0" borderId="49" xfId="0" applyFont="1" applyBorder="1" applyAlignment="1">
      <alignment horizontal="left" vertical="top"/>
    </xf>
    <xf numFmtId="0" fontId="5" fillId="0" borderId="50" xfId="0" applyFont="1" applyBorder="1" applyAlignment="1">
      <alignment horizontal="center" vertical="center"/>
    </xf>
    <xf numFmtId="0" fontId="5" fillId="0" borderId="52" xfId="0" applyFont="1" applyBorder="1" applyAlignment="1">
      <alignment horizontal="center" vertical="center"/>
    </xf>
    <xf numFmtId="0" fontId="13" fillId="0" borderId="29" xfId="0" applyFont="1" applyBorder="1" applyAlignment="1">
      <alignment horizontal="left" vertical="top"/>
    </xf>
    <xf numFmtId="188" fontId="4" fillId="0" borderId="29" xfId="0" applyNumberFormat="1" applyFont="1" applyBorder="1" applyAlignment="1">
      <alignment horizontal="right" vertical="center"/>
    </xf>
    <xf numFmtId="188" fontId="18" fillId="0" borderId="17" xfId="0" applyNumberFormat="1" applyFont="1" applyBorder="1" applyAlignment="1">
      <alignment horizontal="center"/>
    </xf>
    <xf numFmtId="0" fontId="13" fillId="0" borderId="35" xfId="0" applyFont="1" applyBorder="1" applyAlignment="1">
      <alignment horizontal="left" vertical="top"/>
    </xf>
    <xf numFmtId="188" fontId="4" fillId="0" borderId="35" xfId="0" applyNumberFormat="1" applyFont="1" applyBorder="1" applyAlignment="1">
      <alignment horizontal="right" vertical="center"/>
    </xf>
    <xf numFmtId="0" fontId="13" fillId="0" borderId="35" xfId="0" quotePrefix="1" applyFont="1" applyBorder="1" applyAlignment="1">
      <alignment horizontal="left" vertical="top"/>
    </xf>
    <xf numFmtId="188" fontId="4" fillId="0" borderId="33" xfId="0" applyNumberFormat="1" applyFont="1" applyBorder="1"/>
    <xf numFmtId="0" fontId="5" fillId="0" borderId="44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left" vertical="center"/>
    </xf>
    <xf numFmtId="188" fontId="10" fillId="0" borderId="35" xfId="0" applyNumberFormat="1" applyFont="1" applyBorder="1" applyAlignment="1">
      <alignment horizontal="right" vertical="center"/>
    </xf>
    <xf numFmtId="0" fontId="43" fillId="0" borderId="55" xfId="0" applyFont="1" applyBorder="1" applyAlignment="1">
      <alignment horizontal="center" vertical="center"/>
    </xf>
    <xf numFmtId="0" fontId="10" fillId="0" borderId="56" xfId="0" applyFont="1" applyBorder="1" applyAlignment="1">
      <alignment horizontal="left" vertical="top"/>
    </xf>
    <xf numFmtId="0" fontId="5" fillId="0" borderId="57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188" fontId="10" fillId="0" borderId="56" xfId="0" applyNumberFormat="1" applyFont="1" applyBorder="1" applyAlignment="1">
      <alignment horizontal="right" vertical="center"/>
    </xf>
    <xf numFmtId="0" fontId="4" fillId="0" borderId="17" xfId="0" applyFont="1" applyBorder="1" applyAlignment="1">
      <alignment horizontal="left"/>
    </xf>
    <xf numFmtId="0" fontId="17" fillId="0" borderId="35" xfId="0" applyFont="1" applyBorder="1" applyAlignment="1">
      <alignment horizontal="left" vertical="top"/>
    </xf>
    <xf numFmtId="49" fontId="43" fillId="0" borderId="17" xfId="0" applyNumberFormat="1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11" fillId="3" borderId="31" xfId="0" applyFont="1" applyFill="1" applyBorder="1"/>
    <xf numFmtId="0" fontId="11" fillId="3" borderId="70" xfId="0" applyFont="1" applyFill="1" applyBorder="1" applyAlignment="1">
      <alignment horizontal="left" vertical="center"/>
    </xf>
    <xf numFmtId="0" fontId="5" fillId="3" borderId="69" xfId="0" applyFont="1" applyFill="1" applyBorder="1" applyAlignment="1">
      <alignment horizontal="center" vertical="center"/>
    </xf>
    <xf numFmtId="17" fontId="5" fillId="3" borderId="8" xfId="0" applyNumberFormat="1" applyFont="1" applyFill="1" applyBorder="1" applyAlignment="1">
      <alignment horizontal="center" vertical="center"/>
    </xf>
    <xf numFmtId="0" fontId="5" fillId="3" borderId="70" xfId="0" applyFont="1" applyFill="1" applyBorder="1" applyAlignment="1">
      <alignment horizontal="center" vertical="center"/>
    </xf>
    <xf numFmtId="0" fontId="11" fillId="3" borderId="54" xfId="0" applyFont="1" applyFill="1" applyBorder="1" applyAlignment="1">
      <alignment horizontal="left" vertical="center"/>
    </xf>
    <xf numFmtId="0" fontId="46" fillId="3" borderId="17" xfId="0" applyFont="1" applyFill="1" applyBorder="1" applyAlignment="1">
      <alignment horizontal="left" vertical="center"/>
    </xf>
    <xf numFmtId="195" fontId="10" fillId="3" borderId="36" xfId="0" applyNumberFormat="1" applyFont="1" applyFill="1" applyBorder="1" applyAlignment="1">
      <alignment horizontal="center"/>
    </xf>
    <xf numFmtId="0" fontId="45" fillId="0" borderId="35" xfId="0" applyFont="1" applyBorder="1" applyAlignment="1">
      <alignment horizontal="left" vertical="top"/>
    </xf>
    <xf numFmtId="0" fontId="32" fillId="0" borderId="43" xfId="0" applyFont="1" applyBorder="1"/>
    <xf numFmtId="188" fontId="10" fillId="0" borderId="35" xfId="0" applyNumberFormat="1" applyFont="1" applyBorder="1" applyAlignment="1">
      <alignment vertical="center"/>
    </xf>
    <xf numFmtId="0" fontId="32" fillId="0" borderId="44" xfId="0" applyFont="1" applyBorder="1"/>
    <xf numFmtId="188" fontId="6" fillId="0" borderId="43" xfId="0" applyNumberFormat="1" applyFont="1" applyBorder="1" applyAlignment="1">
      <alignment vertical="center"/>
    </xf>
    <xf numFmtId="0" fontId="58" fillId="0" borderId="17" xfId="0" applyFont="1" applyBorder="1" applyAlignment="1">
      <alignment horizontal="center" vertical="center"/>
    </xf>
    <xf numFmtId="188" fontId="6" fillId="0" borderId="44" xfId="0" applyNumberFormat="1" applyFont="1" applyBorder="1" applyAlignment="1">
      <alignment vertical="center"/>
    </xf>
    <xf numFmtId="0" fontId="58" fillId="0" borderId="43" xfId="0" applyFont="1" applyBorder="1" applyAlignment="1">
      <alignment vertical="center"/>
    </xf>
    <xf numFmtId="0" fontId="58" fillId="0" borderId="44" xfId="0" applyFont="1" applyBorder="1" applyAlignment="1">
      <alignment horizontal="center" vertical="center"/>
    </xf>
    <xf numFmtId="0" fontId="58" fillId="0" borderId="17" xfId="0" applyFont="1" applyBorder="1" applyAlignment="1">
      <alignment vertical="center"/>
    </xf>
    <xf numFmtId="0" fontId="10" fillId="0" borderId="43" xfId="0" applyFont="1" applyBorder="1" applyAlignment="1">
      <alignment horizontal="center" vertical="center"/>
    </xf>
    <xf numFmtId="17" fontId="58" fillId="0" borderId="44" xfId="0" applyNumberFormat="1" applyFont="1" applyBorder="1" applyAlignment="1">
      <alignment horizontal="center" vertical="center"/>
    </xf>
    <xf numFmtId="0" fontId="73" fillId="0" borderId="35" xfId="0" applyFont="1" applyBorder="1" applyAlignment="1">
      <alignment horizontal="left" vertical="top"/>
    </xf>
    <xf numFmtId="0" fontId="74" fillId="0" borderId="43" xfId="0" applyFont="1" applyBorder="1" applyAlignment="1">
      <alignment vertical="center"/>
    </xf>
    <xf numFmtId="0" fontId="74" fillId="0" borderId="44" xfId="0" applyFont="1" applyBorder="1" applyAlignment="1">
      <alignment horizontal="center" vertical="center"/>
    </xf>
    <xf numFmtId="0" fontId="73" fillId="0" borderId="56" xfId="0" applyFont="1" applyBorder="1" applyAlignment="1">
      <alignment horizontal="left" vertical="top"/>
    </xf>
    <xf numFmtId="0" fontId="74" fillId="0" borderId="57" xfId="0" applyFont="1" applyBorder="1" applyAlignment="1">
      <alignment vertical="center"/>
    </xf>
    <xf numFmtId="0" fontId="74" fillId="0" borderId="58" xfId="0" applyFont="1" applyBorder="1" applyAlignment="1">
      <alignment horizontal="center" vertical="center"/>
    </xf>
    <xf numFmtId="0" fontId="5" fillId="0" borderId="55" xfId="0" applyFont="1" applyBorder="1" applyAlignment="1">
      <alignment vertical="center"/>
    </xf>
    <xf numFmtId="0" fontId="73" fillId="0" borderId="49" xfId="0" applyFont="1" applyBorder="1" applyAlignment="1">
      <alignment horizontal="left" vertical="top"/>
    </xf>
    <xf numFmtId="0" fontId="74" fillId="0" borderId="50" xfId="0" applyFont="1" applyBorder="1" applyAlignment="1">
      <alignment vertical="center"/>
    </xf>
    <xf numFmtId="0" fontId="74" fillId="0" borderId="52" xfId="0" applyFont="1" applyBorder="1" applyAlignment="1">
      <alignment horizontal="center" vertical="center"/>
    </xf>
    <xf numFmtId="0" fontId="5" fillId="0" borderId="8" xfId="0" applyFont="1" applyBorder="1" applyAlignment="1">
      <alignment vertical="center"/>
    </xf>
    <xf numFmtId="0" fontId="47" fillId="0" borderId="43" xfId="0" applyFont="1" applyBorder="1" applyAlignment="1">
      <alignment horizontal="center" vertical="center"/>
    </xf>
    <xf numFmtId="0" fontId="47" fillId="0" borderId="44" xfId="0" applyFont="1" applyBorder="1" applyAlignment="1">
      <alignment horizontal="center" vertical="center"/>
    </xf>
    <xf numFmtId="0" fontId="43" fillId="0" borderId="35" xfId="0" applyFont="1" applyBorder="1" applyAlignment="1">
      <alignment horizontal="center" vertical="center"/>
    </xf>
    <xf numFmtId="195" fontId="17" fillId="3" borderId="36" xfId="0" applyNumberFormat="1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43" fillId="3" borderId="41" xfId="0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3" fillId="0" borderId="8" xfId="0" applyFont="1" applyBorder="1" applyAlignment="1">
      <alignment horizontal="left" vertical="center"/>
    </xf>
    <xf numFmtId="0" fontId="4" fillId="0" borderId="43" xfId="0" applyFont="1" applyBorder="1" applyAlignment="1">
      <alignment horizontal="center"/>
    </xf>
    <xf numFmtId="0" fontId="46" fillId="0" borderId="35" xfId="0" applyFont="1" applyBorder="1"/>
    <xf numFmtId="0" fontId="10" fillId="0" borderId="56" xfId="0" applyFont="1" applyBorder="1" applyAlignment="1">
      <alignment vertical="center"/>
    </xf>
    <xf numFmtId="0" fontId="5" fillId="0" borderId="57" xfId="0" applyFont="1" applyBorder="1" applyAlignment="1">
      <alignment vertical="center"/>
    </xf>
    <xf numFmtId="0" fontId="46" fillId="0" borderId="0" xfId="0" applyFont="1"/>
    <xf numFmtId="0" fontId="12" fillId="0" borderId="0" xfId="0" applyFont="1" applyAlignment="1">
      <alignment vertical="center"/>
    </xf>
    <xf numFmtId="0" fontId="75" fillId="0" borderId="0" xfId="0" applyFont="1"/>
    <xf numFmtId="0" fontId="18" fillId="0" borderId="0" xfId="0" applyFont="1" applyAlignment="1">
      <alignment horizontal="left" vertical="center"/>
    </xf>
    <xf numFmtId="17" fontId="5" fillId="3" borderId="1" xfId="0" applyNumberFormat="1" applyFont="1" applyFill="1" applyBorder="1" applyAlignment="1">
      <alignment horizontal="center" vertical="center"/>
    </xf>
    <xf numFmtId="0" fontId="44" fillId="0" borderId="43" xfId="0" applyFont="1" applyBorder="1"/>
    <xf numFmtId="0" fontId="4" fillId="0" borderId="43" xfId="0" applyFont="1" applyBorder="1" applyAlignment="1">
      <alignment horizontal="left"/>
    </xf>
    <xf numFmtId="0" fontId="76" fillId="0" borderId="0" xfId="0" applyFont="1" applyAlignment="1">
      <alignment vertical="center"/>
    </xf>
    <xf numFmtId="0" fontId="46" fillId="3" borderId="1" xfId="0" applyFont="1" applyFill="1" applyBorder="1" applyAlignment="1">
      <alignment horizontal="center" vertical="center"/>
    </xf>
    <xf numFmtId="17" fontId="46" fillId="3" borderId="1" xfId="0" applyNumberFormat="1" applyFont="1" applyFill="1" applyBorder="1" applyAlignment="1">
      <alignment horizontal="center" vertical="center"/>
    </xf>
    <xf numFmtId="188" fontId="12" fillId="0" borderId="0" xfId="0" applyNumberFormat="1" applyFont="1" applyAlignment="1">
      <alignment horizontal="righ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69" fillId="0" borderId="0" xfId="0" applyFont="1" applyAlignment="1">
      <alignment vertical="center"/>
    </xf>
    <xf numFmtId="0" fontId="43" fillId="3" borderId="71" xfId="0" applyFont="1" applyFill="1" applyBorder="1" applyAlignment="1">
      <alignment vertical="center"/>
    </xf>
    <xf numFmtId="195" fontId="43" fillId="3" borderId="51" xfId="0" applyNumberFormat="1" applyFont="1" applyFill="1" applyBorder="1" applyAlignment="1">
      <alignment horizontal="center"/>
    </xf>
    <xf numFmtId="0" fontId="5" fillId="0" borderId="42" xfId="0" applyFont="1" applyBorder="1" applyAlignment="1">
      <alignment horizontal="center"/>
    </xf>
    <xf numFmtId="0" fontId="5" fillId="0" borderId="11" xfId="0" applyFont="1" applyBorder="1"/>
    <xf numFmtId="0" fontId="43" fillId="3" borderId="51" xfId="0" applyFont="1" applyFill="1" applyBorder="1" applyAlignment="1">
      <alignment horizontal="left" vertical="center"/>
    </xf>
    <xf numFmtId="0" fontId="6" fillId="0" borderId="0" xfId="0" applyFont="1"/>
    <xf numFmtId="0" fontId="44" fillId="0" borderId="39" xfId="0" applyFont="1" applyBorder="1"/>
    <xf numFmtId="0" fontId="5" fillId="0" borderId="47" xfId="0" applyFont="1" applyBorder="1" applyAlignment="1">
      <alignment horizontal="center"/>
    </xf>
    <xf numFmtId="0" fontId="5" fillId="0" borderId="77" xfId="0" applyFont="1" applyBorder="1"/>
    <xf numFmtId="195" fontId="17" fillId="0" borderId="0" xfId="0" applyNumberFormat="1" applyFont="1" applyAlignment="1">
      <alignment horizontal="center"/>
    </xf>
    <xf numFmtId="0" fontId="4" fillId="0" borderId="34" xfId="0" applyFont="1" applyBorder="1"/>
    <xf numFmtId="187" fontId="4" fillId="0" borderId="34" xfId="0" applyNumberFormat="1" applyFont="1" applyBorder="1"/>
    <xf numFmtId="0" fontId="44" fillId="0" borderId="35" xfId="0" applyFont="1" applyBorder="1" applyAlignment="1">
      <alignment horizontal="center"/>
    </xf>
    <xf numFmtId="0" fontId="43" fillId="0" borderId="55" xfId="0" applyFont="1" applyBorder="1"/>
    <xf numFmtId="188" fontId="10" fillId="0" borderId="55" xfId="0" applyNumberFormat="1" applyFont="1" applyBorder="1" applyAlignment="1">
      <alignment horizontal="right" vertical="center"/>
    </xf>
    <xf numFmtId="0" fontId="43" fillId="0" borderId="27" xfId="0" applyFont="1" applyBorder="1"/>
    <xf numFmtId="188" fontId="10" fillId="0" borderId="49" xfId="0" applyNumberFormat="1" applyFont="1" applyBorder="1" applyAlignment="1">
      <alignment horizontal="right" vertical="center"/>
    </xf>
    <xf numFmtId="188" fontId="10" fillId="0" borderId="27" xfId="0" applyNumberFormat="1" applyFont="1" applyBorder="1" applyAlignment="1">
      <alignment horizontal="right" vertical="center"/>
    </xf>
    <xf numFmtId="0" fontId="11" fillId="3" borderId="17" xfId="0" applyFont="1" applyFill="1" applyBorder="1" applyAlignment="1">
      <alignment vertical="center"/>
    </xf>
    <xf numFmtId="0" fontId="46" fillId="6" borderId="17" xfId="0" applyFont="1" applyFill="1" applyBorder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43" fillId="3" borderId="17" xfId="0" applyFont="1" applyFill="1" applyBorder="1" applyAlignment="1">
      <alignment horizontal="left" vertical="center"/>
    </xf>
    <xf numFmtId="0" fontId="6" fillId="0" borderId="43" xfId="0" applyFont="1" applyBorder="1" applyAlignment="1">
      <alignment horizontal="left"/>
    </xf>
    <xf numFmtId="0" fontId="17" fillId="3" borderId="17" xfId="0" applyFont="1" applyFill="1" applyBorder="1" applyAlignment="1">
      <alignment horizontal="left" vertical="center"/>
    </xf>
    <xf numFmtId="17" fontId="46" fillId="3" borderId="17" xfId="0" applyNumberFormat="1" applyFont="1" applyFill="1" applyBorder="1" applyAlignment="1">
      <alignment horizontal="center" vertical="center"/>
    </xf>
    <xf numFmtId="188" fontId="4" fillId="0" borderId="35" xfId="0" applyNumberFormat="1" applyFont="1" applyBorder="1"/>
    <xf numFmtId="0" fontId="5" fillId="0" borderId="46" xfId="0" applyFont="1" applyBorder="1" applyAlignment="1">
      <alignment horizontal="center"/>
    </xf>
    <xf numFmtId="49" fontId="11" fillId="0" borderId="17" xfId="0" applyNumberFormat="1" applyFont="1" applyBorder="1" applyAlignment="1">
      <alignment vertical="center"/>
    </xf>
    <xf numFmtId="0" fontId="77" fillId="3" borderId="17" xfId="0" applyFont="1" applyFill="1" applyBorder="1" applyAlignment="1">
      <alignment horizontal="center" vertical="center"/>
    </xf>
    <xf numFmtId="0" fontId="5" fillId="0" borderId="46" xfId="0" applyFont="1" applyBorder="1"/>
    <xf numFmtId="0" fontId="6" fillId="0" borderId="0" xfId="0" applyFont="1" applyAlignment="1">
      <alignment horizontal="center" vertical="center"/>
    </xf>
    <xf numFmtId="187" fontId="4" fillId="0" borderId="46" xfId="0" applyNumberFormat="1" applyFont="1" applyBorder="1"/>
    <xf numFmtId="187" fontId="4" fillId="0" borderId="0" xfId="0" applyNumberFormat="1" applyFont="1"/>
    <xf numFmtId="0" fontId="12" fillId="6" borderId="36" xfId="0" applyFont="1" applyFill="1" applyBorder="1" applyAlignment="1">
      <alignment horizontal="left"/>
    </xf>
    <xf numFmtId="0" fontId="60" fillId="0" borderId="43" xfId="0" applyFont="1" applyBorder="1" applyAlignment="1">
      <alignment horizontal="center" vertical="center"/>
    </xf>
    <xf numFmtId="0" fontId="60" fillId="0" borderId="17" xfId="0" applyFont="1" applyBorder="1" applyAlignment="1">
      <alignment horizontal="center" vertical="center"/>
    </xf>
    <xf numFmtId="0" fontId="60" fillId="0" borderId="17" xfId="0" applyFont="1" applyBorder="1" applyAlignment="1">
      <alignment vertical="center"/>
    </xf>
    <xf numFmtId="0" fontId="58" fillId="0" borderId="39" xfId="0" applyFont="1" applyBorder="1" applyAlignment="1">
      <alignment horizontal="center" vertical="center"/>
    </xf>
    <xf numFmtId="0" fontId="58" fillId="0" borderId="40" xfId="0" applyFont="1" applyBorder="1" applyAlignment="1">
      <alignment horizontal="center" vertical="center"/>
    </xf>
    <xf numFmtId="0" fontId="11" fillId="6" borderId="41" xfId="0" applyFont="1" applyFill="1" applyBorder="1" applyAlignment="1">
      <alignment horizontal="left"/>
    </xf>
    <xf numFmtId="0" fontId="11" fillId="6" borderId="36" xfId="0" applyFont="1" applyFill="1" applyBorder="1" applyAlignment="1">
      <alignment horizontal="left"/>
    </xf>
    <xf numFmtId="0" fontId="14" fillId="0" borderId="43" xfId="0" applyFont="1" applyBorder="1"/>
    <xf numFmtId="0" fontId="11" fillId="6" borderId="54" xfId="0" applyFont="1" applyFill="1" applyBorder="1" applyAlignment="1">
      <alignment horizontal="left"/>
    </xf>
    <xf numFmtId="0" fontId="14" fillId="0" borderId="44" xfId="0" applyFont="1" applyBorder="1"/>
    <xf numFmtId="0" fontId="11" fillId="0" borderId="43" xfId="0" applyFont="1" applyBorder="1" applyAlignment="1">
      <alignment horizontal="left"/>
    </xf>
    <xf numFmtId="0" fontId="11" fillId="0" borderId="44" xfId="0" applyFont="1" applyBorder="1" applyAlignment="1">
      <alignment horizontal="left"/>
    </xf>
    <xf numFmtId="188" fontId="78" fillId="3" borderId="17" xfId="0" applyNumberFormat="1" applyFont="1" applyFill="1" applyBorder="1" applyAlignment="1">
      <alignment horizontal="center" vertical="center"/>
    </xf>
    <xf numFmtId="188" fontId="78" fillId="3" borderId="17" xfId="0" applyNumberFormat="1" applyFont="1" applyFill="1" applyBorder="1"/>
    <xf numFmtId="0" fontId="79" fillId="0" borderId="17" xfId="0" applyFont="1" applyBorder="1" applyAlignment="1">
      <alignment horizontal="left" vertical="center"/>
    </xf>
    <xf numFmtId="0" fontId="73" fillId="0" borderId="17" xfId="0" applyFont="1" applyBorder="1" applyAlignment="1">
      <alignment horizontal="center" vertical="center"/>
    </xf>
    <xf numFmtId="0" fontId="43" fillId="0" borderId="43" xfId="0" applyFont="1" applyBorder="1" applyAlignment="1">
      <alignment horizontal="center" vertical="center"/>
    </xf>
    <xf numFmtId="189" fontId="5" fillId="3" borderId="17" xfId="0" applyNumberFormat="1" applyFont="1" applyFill="1" applyBorder="1" applyAlignment="1">
      <alignment horizontal="center"/>
    </xf>
    <xf numFmtId="195" fontId="43" fillId="3" borderId="36" xfId="0" applyNumberFormat="1" applyFont="1" applyFill="1" applyBorder="1" applyAlignment="1">
      <alignment horizontal="center"/>
    </xf>
    <xf numFmtId="189" fontId="46" fillId="3" borderId="17" xfId="0" applyNumberFormat="1" applyFont="1" applyFill="1" applyBorder="1" applyAlignment="1">
      <alignment horizontal="center"/>
    </xf>
    <xf numFmtId="0" fontId="43" fillId="3" borderId="36" xfId="0" applyFont="1" applyFill="1" applyBorder="1" applyAlignment="1">
      <alignment horizontal="left" vertical="center"/>
    </xf>
    <xf numFmtId="0" fontId="31" fillId="0" borderId="17" xfId="0" applyFont="1" applyBorder="1" applyAlignment="1">
      <alignment horizontal="left" vertical="center"/>
    </xf>
    <xf numFmtId="189" fontId="6" fillId="0" borderId="17" xfId="0" applyNumberFormat="1" applyFont="1" applyBorder="1" applyAlignment="1">
      <alignment horizontal="center" vertical="center"/>
    </xf>
    <xf numFmtId="189" fontId="78" fillId="3" borderId="17" xfId="0" applyNumberFormat="1" applyFont="1" applyFill="1" applyBorder="1" applyAlignment="1">
      <alignment horizontal="center" vertical="center"/>
    </xf>
    <xf numFmtId="189" fontId="78" fillId="3" borderId="17" xfId="0" applyNumberFormat="1" applyFont="1" applyFill="1" applyBorder="1"/>
    <xf numFmtId="0" fontId="43" fillId="0" borderId="35" xfId="0" applyFont="1" applyBorder="1" applyAlignment="1">
      <alignment vertical="center"/>
    </xf>
    <xf numFmtId="0" fontId="43" fillId="0" borderId="49" xfId="0" applyFont="1" applyBorder="1" applyAlignment="1">
      <alignment vertical="center"/>
    </xf>
    <xf numFmtId="0" fontId="43" fillId="0" borderId="50" xfId="0" applyFont="1" applyBorder="1" applyAlignment="1">
      <alignment horizontal="center" vertical="center"/>
    </xf>
    <xf numFmtId="0" fontId="43" fillId="0" borderId="52" xfId="0" applyFont="1" applyBorder="1" applyAlignment="1">
      <alignment vertical="center"/>
    </xf>
    <xf numFmtId="0" fontId="11" fillId="0" borderId="29" xfId="0" applyFont="1" applyBorder="1" applyAlignment="1">
      <alignment horizontal="left"/>
    </xf>
    <xf numFmtId="0" fontId="43" fillId="0" borderId="39" xfId="0" applyFont="1" applyBorder="1" applyAlignment="1">
      <alignment horizontal="center" vertical="center"/>
    </xf>
    <xf numFmtId="0" fontId="43" fillId="0" borderId="40" xfId="0" applyFont="1" applyBorder="1" applyAlignment="1">
      <alignment vertical="center"/>
    </xf>
    <xf numFmtId="9" fontId="43" fillId="0" borderId="43" xfId="0" applyNumberFormat="1" applyFont="1" applyBorder="1" applyAlignment="1">
      <alignment horizontal="center" vertical="center"/>
    </xf>
    <xf numFmtId="0" fontId="80" fillId="0" borderId="35" xfId="0" applyFont="1" applyBorder="1" applyAlignment="1">
      <alignment horizontal="left"/>
    </xf>
    <xf numFmtId="0" fontId="11" fillId="6" borderId="73" xfId="0" applyFont="1" applyFill="1" applyBorder="1" applyAlignment="1">
      <alignment horizontal="left"/>
    </xf>
    <xf numFmtId="0" fontId="11" fillId="6" borderId="64" xfId="0" applyFont="1" applyFill="1" applyBorder="1" applyAlignment="1">
      <alignment horizontal="left"/>
    </xf>
    <xf numFmtId="0" fontId="11" fillId="6" borderId="74" xfId="0" applyFont="1" applyFill="1" applyBorder="1" applyAlignment="1">
      <alignment horizontal="left"/>
    </xf>
    <xf numFmtId="17" fontId="5" fillId="3" borderId="65" xfId="0" applyNumberFormat="1" applyFont="1" applyFill="1" applyBorder="1" applyAlignment="1">
      <alignment horizontal="center" vertical="center"/>
    </xf>
    <xf numFmtId="0" fontId="81" fillId="0" borderId="0" xfId="0" applyFont="1"/>
    <xf numFmtId="188" fontId="13" fillId="0" borderId="35" xfId="0" applyNumberFormat="1" applyFont="1" applyBorder="1" applyAlignment="1">
      <alignment horizontal="right" vertical="center"/>
    </xf>
    <xf numFmtId="0" fontId="60" fillId="3" borderId="65" xfId="0" applyFont="1" applyFill="1" applyBorder="1" applyAlignment="1">
      <alignment horizontal="center" vertical="center"/>
    </xf>
    <xf numFmtId="188" fontId="13" fillId="0" borderId="17" xfId="0" applyNumberFormat="1" applyFont="1" applyBorder="1" applyAlignment="1">
      <alignment horizontal="right" vertical="center"/>
    </xf>
    <xf numFmtId="17" fontId="60" fillId="3" borderId="65" xfId="0" applyNumberFormat="1" applyFont="1" applyFill="1" applyBorder="1" applyAlignment="1">
      <alignment horizontal="center" vertical="center"/>
    </xf>
    <xf numFmtId="0" fontId="60" fillId="6" borderId="65" xfId="0" applyFont="1" applyFill="1" applyBorder="1" applyAlignment="1">
      <alignment horizontal="center" vertical="center"/>
    </xf>
    <xf numFmtId="188" fontId="11" fillId="0" borderId="33" xfId="0" applyNumberFormat="1" applyFont="1" applyBorder="1" applyAlignment="1">
      <alignment horizontal="right" vertical="center"/>
    </xf>
    <xf numFmtId="188" fontId="32" fillId="0" borderId="35" xfId="0" applyNumberFormat="1" applyFont="1" applyBorder="1" applyAlignment="1">
      <alignment horizontal="center" vertical="center"/>
    </xf>
    <xf numFmtId="188" fontId="32" fillId="0" borderId="17" xfId="0" applyNumberFormat="1" applyFont="1" applyBorder="1"/>
    <xf numFmtId="0" fontId="58" fillId="6" borderId="8" xfId="0" applyFont="1" applyFill="1" applyBorder="1" applyAlignment="1">
      <alignment horizontal="center" vertical="center"/>
    </xf>
    <xf numFmtId="0" fontId="45" fillId="0" borderId="17" xfId="0" applyFont="1" applyBorder="1" applyAlignment="1">
      <alignment horizontal="center" vertical="center"/>
    </xf>
    <xf numFmtId="0" fontId="11" fillId="3" borderId="37" xfId="0" applyFont="1" applyFill="1" applyBorder="1" applyAlignment="1">
      <alignment vertical="center"/>
    </xf>
    <xf numFmtId="0" fontId="58" fillId="6" borderId="17" xfId="0" applyFont="1" applyFill="1" applyBorder="1" applyAlignment="1">
      <alignment horizontal="center" vertical="center"/>
    </xf>
    <xf numFmtId="0" fontId="11" fillId="6" borderId="37" xfId="0" applyFont="1" applyFill="1" applyBorder="1" applyAlignment="1">
      <alignment horizontal="left"/>
    </xf>
    <xf numFmtId="0" fontId="11" fillId="6" borderId="38" xfId="0" applyFont="1" applyFill="1" applyBorder="1" applyAlignment="1">
      <alignment horizontal="left"/>
    </xf>
    <xf numFmtId="0" fontId="73" fillId="0" borderId="17" xfId="0" applyFont="1" applyBorder="1"/>
    <xf numFmtId="0" fontId="11" fillId="6" borderId="68" xfId="0" applyFont="1" applyFill="1" applyBorder="1" applyAlignment="1">
      <alignment horizontal="left"/>
    </xf>
    <xf numFmtId="0" fontId="60" fillId="3" borderId="20" xfId="0" applyFont="1" applyFill="1" applyBorder="1" applyAlignment="1">
      <alignment horizontal="center" vertical="center"/>
    </xf>
    <xf numFmtId="17" fontId="60" fillId="3" borderId="20" xfId="0" applyNumberFormat="1" applyFont="1" applyFill="1" applyBorder="1" applyAlignment="1">
      <alignment horizontal="center" vertical="center"/>
    </xf>
    <xf numFmtId="0" fontId="60" fillId="6" borderId="20" xfId="0" applyFont="1" applyFill="1" applyBorder="1" applyAlignment="1">
      <alignment horizontal="center" vertical="center"/>
    </xf>
    <xf numFmtId="188" fontId="11" fillId="0" borderId="47" xfId="0" applyNumberFormat="1" applyFont="1" applyBorder="1" applyAlignment="1">
      <alignment horizontal="right" vertical="center"/>
    </xf>
    <xf numFmtId="0" fontId="82" fillId="0" borderId="34" xfId="0" applyFont="1" applyBorder="1" applyAlignment="1">
      <alignment vertical="center"/>
    </xf>
    <xf numFmtId="0" fontId="5" fillId="0" borderId="34" xfId="0" applyFont="1" applyBorder="1" applyAlignment="1">
      <alignment horizontal="center" vertical="center"/>
    </xf>
    <xf numFmtId="188" fontId="6" fillId="0" borderId="34" xfId="0" applyNumberFormat="1" applyFont="1" applyBorder="1" applyAlignment="1">
      <alignment horizontal="right" vertical="center"/>
    </xf>
    <xf numFmtId="0" fontId="12" fillId="0" borderId="44" xfId="0" applyFont="1" applyBorder="1"/>
    <xf numFmtId="0" fontId="4" fillId="0" borderId="78" xfId="0" applyFont="1" applyBorder="1"/>
    <xf numFmtId="0" fontId="4" fillId="0" borderId="63" xfId="0" applyFont="1" applyBorder="1"/>
    <xf numFmtId="188" fontId="4" fillId="0" borderId="63" xfId="0" applyNumberFormat="1" applyFont="1" applyBorder="1" applyAlignment="1">
      <alignment horizontal="left"/>
    </xf>
    <xf numFmtId="188" fontId="4" fillId="0" borderId="63" xfId="0" applyNumberFormat="1" applyFont="1" applyBorder="1"/>
    <xf numFmtId="188" fontId="4" fillId="0" borderId="62" xfId="0" applyNumberFormat="1" applyFont="1" applyBorder="1"/>
    <xf numFmtId="0" fontId="6" fillId="6" borderId="36" xfId="0" applyFont="1" applyFill="1" applyBorder="1" applyAlignment="1">
      <alignment horizontal="left"/>
    </xf>
    <xf numFmtId="188" fontId="4" fillId="0" borderId="0" xfId="0" applyNumberFormat="1" applyFont="1"/>
    <xf numFmtId="0" fontId="18" fillId="0" borderId="0" xfId="0" applyFont="1"/>
    <xf numFmtId="0" fontId="83" fillId="0" borderId="43" xfId="0" applyFont="1" applyBorder="1" applyAlignment="1">
      <alignment horizontal="left" vertical="center"/>
    </xf>
    <xf numFmtId="0" fontId="84" fillId="0" borderId="0" xfId="0" applyFont="1"/>
    <xf numFmtId="0" fontId="83" fillId="0" borderId="43" xfId="0" applyFont="1" applyBorder="1" applyAlignment="1">
      <alignment horizontal="left" vertical="center"/>
    </xf>
    <xf numFmtId="9" fontId="19" fillId="3" borderId="17" xfId="0" applyNumberFormat="1" applyFont="1" applyFill="1" applyBorder="1" applyAlignment="1">
      <alignment horizontal="center" vertical="center"/>
    </xf>
    <xf numFmtId="0" fontId="5" fillId="3" borderId="41" xfId="0" applyFont="1" applyFill="1" applyBorder="1" applyAlignment="1">
      <alignment horizontal="center" vertical="center"/>
    </xf>
    <xf numFmtId="195" fontId="4" fillId="0" borderId="0" xfId="0" applyNumberFormat="1" applyFont="1"/>
    <xf numFmtId="195" fontId="4" fillId="0" borderId="0" xfId="0" applyNumberFormat="1" applyFont="1" applyAlignment="1">
      <alignment horizontal="left" vertical="center"/>
    </xf>
    <xf numFmtId="195" fontId="4" fillId="0" borderId="0" xfId="0" applyNumberFormat="1" applyFont="1" applyAlignment="1">
      <alignment vertical="center"/>
    </xf>
    <xf numFmtId="0" fontId="85" fillId="2" borderId="1" xfId="0" applyFont="1" applyFill="1" applyBorder="1"/>
    <xf numFmtId="9" fontId="19" fillId="0" borderId="17" xfId="0" applyNumberFormat="1" applyFont="1" applyBorder="1" applyAlignment="1">
      <alignment horizontal="center" vertical="center"/>
    </xf>
    <xf numFmtId="0" fontId="86" fillId="2" borderId="1" xfId="0" applyFont="1" applyFill="1" applyBorder="1" applyAlignment="1">
      <alignment horizontal="left" vertical="center"/>
    </xf>
    <xf numFmtId="0" fontId="70" fillId="0" borderId="17" xfId="0" applyFont="1" applyBorder="1" applyAlignment="1">
      <alignment horizontal="left" vertical="center" wrapText="1"/>
    </xf>
    <xf numFmtId="0" fontId="87" fillId="2" borderId="1" xfId="0" applyFont="1" applyFill="1" applyBorder="1" applyAlignment="1">
      <alignment vertical="center"/>
    </xf>
    <xf numFmtId="188" fontId="88" fillId="0" borderId="17" xfId="0" applyNumberFormat="1" applyFont="1" applyBorder="1" applyAlignment="1">
      <alignment horizontal="right" vertical="center"/>
    </xf>
    <xf numFmtId="9" fontId="12" fillId="0" borderId="17" xfId="0" applyNumberFormat="1" applyFont="1" applyBorder="1" applyAlignment="1">
      <alignment horizontal="center" vertical="center"/>
    </xf>
    <xf numFmtId="196" fontId="89" fillId="2" borderId="1" xfId="0" applyNumberFormat="1" applyFont="1" applyFill="1" applyBorder="1" applyAlignment="1">
      <alignment vertical="center"/>
    </xf>
    <xf numFmtId="187" fontId="12" fillId="0" borderId="17" xfId="0" applyNumberFormat="1" applyFont="1" applyBorder="1" applyAlignment="1">
      <alignment horizontal="right" vertical="center"/>
    </xf>
    <xf numFmtId="0" fontId="73" fillId="0" borderId="27" xfId="0" applyFont="1" applyBorder="1"/>
    <xf numFmtId="0" fontId="45" fillId="0" borderId="49" xfId="0" applyFont="1" applyBorder="1" applyAlignment="1">
      <alignment vertical="center"/>
    </xf>
    <xf numFmtId="0" fontId="58" fillId="0" borderId="52" xfId="0" applyFont="1" applyBorder="1" applyAlignment="1">
      <alignment horizontal="center" vertical="center"/>
    </xf>
    <xf numFmtId="0" fontId="58" fillId="0" borderId="27" xfId="0" applyFont="1" applyBorder="1" applyAlignment="1">
      <alignment horizontal="center" vertical="center"/>
    </xf>
    <xf numFmtId="0" fontId="18" fillId="0" borderId="43" xfId="0" applyFont="1" applyBorder="1" applyAlignment="1">
      <alignment horizontal="left" vertical="center"/>
    </xf>
    <xf numFmtId="188" fontId="13" fillId="0" borderId="27" xfId="0" applyNumberFormat="1" applyFont="1" applyBorder="1" applyAlignment="1">
      <alignment horizontal="right" vertical="center"/>
    </xf>
    <xf numFmtId="0" fontId="4" fillId="0" borderId="43" xfId="0" applyFont="1" applyBorder="1" applyAlignment="1">
      <alignment horizontal="left" vertical="center"/>
    </xf>
    <xf numFmtId="9" fontId="5" fillId="3" borderId="17" xfId="0" applyNumberFormat="1" applyFont="1" applyFill="1" applyBorder="1" applyAlignment="1">
      <alignment horizontal="center" vertical="center"/>
    </xf>
    <xf numFmtId="0" fontId="18" fillId="0" borderId="43" xfId="0" applyFont="1" applyBorder="1" applyAlignment="1">
      <alignment vertical="center"/>
    </xf>
    <xf numFmtId="0" fontId="10" fillId="0" borderId="43" xfId="0" quotePrefix="1" applyFont="1" applyBorder="1" applyAlignment="1">
      <alignment horizontal="center" vertical="center"/>
    </xf>
    <xf numFmtId="189" fontId="5" fillId="3" borderId="17" xfId="0" applyNumberFormat="1" applyFont="1" applyFill="1" applyBorder="1" applyAlignment="1">
      <alignment horizontal="left"/>
    </xf>
    <xf numFmtId="0" fontId="11" fillId="3" borderId="71" xfId="0" applyFont="1" applyFill="1" applyBorder="1" applyAlignment="1">
      <alignment vertical="center"/>
    </xf>
    <xf numFmtId="0" fontId="11" fillId="6" borderId="71" xfId="0" applyFont="1" applyFill="1" applyBorder="1" applyAlignment="1">
      <alignment horizontal="left"/>
    </xf>
    <xf numFmtId="0" fontId="11" fillId="6" borderId="51" xfId="0" applyFont="1" applyFill="1" applyBorder="1" applyAlignment="1">
      <alignment horizontal="left"/>
    </xf>
    <xf numFmtId="0" fontId="11" fillId="6" borderId="72" xfId="0" applyFont="1" applyFill="1" applyBorder="1" applyAlignment="1">
      <alignment horizontal="left"/>
    </xf>
    <xf numFmtId="0" fontId="60" fillId="3" borderId="27" xfId="0" applyFont="1" applyFill="1" applyBorder="1" applyAlignment="1">
      <alignment horizontal="center" vertical="center"/>
    </xf>
    <xf numFmtId="17" fontId="60" fillId="3" borderId="27" xfId="0" applyNumberFormat="1" applyFont="1" applyFill="1" applyBorder="1" applyAlignment="1">
      <alignment horizontal="center" vertical="center"/>
    </xf>
    <xf numFmtId="0" fontId="60" fillId="6" borderId="27" xfId="0" applyFont="1" applyFill="1" applyBorder="1" applyAlignment="1">
      <alignment horizontal="center" vertical="center"/>
    </xf>
    <xf numFmtId="188" fontId="11" fillId="0" borderId="27" xfId="0" applyNumberFormat="1" applyFont="1" applyBorder="1" applyAlignment="1">
      <alignment horizontal="right" vertical="center"/>
    </xf>
    <xf numFmtId="196" fontId="11" fillId="0" borderId="27" xfId="0" applyNumberFormat="1" applyFont="1" applyBorder="1" applyAlignment="1">
      <alignment horizontal="right" vertical="center"/>
    </xf>
    <xf numFmtId="0" fontId="81" fillId="0" borderId="27" xfId="0" applyFont="1" applyBorder="1"/>
    <xf numFmtId="0" fontId="5" fillId="5" borderId="4" xfId="0" applyFont="1" applyFill="1" applyBorder="1" applyAlignment="1">
      <alignment horizontal="center" vertical="center"/>
    </xf>
    <xf numFmtId="0" fontId="9" fillId="0" borderId="5" xfId="0" applyFont="1" applyBorder="1"/>
    <xf numFmtId="0" fontId="9" fillId="0" borderId="6" xfId="0" applyFont="1" applyBorder="1"/>
    <xf numFmtId="0" fontId="5" fillId="0" borderId="9" xfId="0" applyFont="1" applyBorder="1" applyAlignment="1">
      <alignment horizontal="center" vertical="center"/>
    </xf>
    <xf numFmtId="0" fontId="9" fillId="0" borderId="10" xfId="0" applyFont="1" applyBorder="1"/>
    <xf numFmtId="0" fontId="9" fillId="0" borderId="11" xfId="0" applyFont="1" applyBorder="1"/>
    <xf numFmtId="0" fontId="9" fillId="0" borderId="23" xfId="0" applyFont="1" applyBorder="1"/>
    <xf numFmtId="0" fontId="9" fillId="0" borderId="24" xfId="0" applyFont="1" applyBorder="1"/>
    <xf numFmtId="0" fontId="9" fillId="0" borderId="25" xfId="0" applyFont="1" applyBorder="1"/>
    <xf numFmtId="0" fontId="6" fillId="5" borderId="18" xfId="0" applyFont="1" applyFill="1" applyBorder="1" applyAlignment="1">
      <alignment horizontal="center" vertical="center"/>
    </xf>
    <xf numFmtId="0" fontId="9" fillId="0" borderId="15" xfId="0" applyFont="1" applyBorder="1"/>
    <xf numFmtId="0" fontId="9" fillId="0" borderId="19" xfId="0" applyFont="1" applyBorder="1"/>
    <xf numFmtId="0" fontId="6" fillId="5" borderId="14" xfId="0" applyFont="1" applyFill="1" applyBorder="1" applyAlignment="1">
      <alignment horizontal="center" vertical="center"/>
    </xf>
    <xf numFmtId="0" fontId="6" fillId="5" borderId="30" xfId="0" applyFont="1" applyFill="1" applyBorder="1" applyAlignment="1">
      <alignment horizontal="center" vertical="center"/>
    </xf>
    <xf numFmtId="0" fontId="9" fillId="0" borderId="22" xfId="0" applyFont="1" applyBorder="1"/>
    <xf numFmtId="0" fontId="9" fillId="0" borderId="32" xfId="0" applyFont="1" applyBorder="1"/>
    <xf numFmtId="0" fontId="9" fillId="0" borderId="7" xfId="0" applyFont="1" applyBorder="1"/>
    <xf numFmtId="0" fontId="5" fillId="5" borderId="14" xfId="0" applyFont="1" applyFill="1" applyBorder="1" applyAlignment="1">
      <alignment horizontal="center" vertical="center"/>
    </xf>
    <xf numFmtId="0" fontId="9" fillId="0" borderId="16" xfId="0" applyFont="1" applyBorder="1"/>
    <xf numFmtId="0" fontId="5" fillId="5" borderId="21" xfId="0" applyFont="1" applyFill="1" applyBorder="1" applyAlignment="1">
      <alignment horizontal="center" vertical="center"/>
    </xf>
    <xf numFmtId="0" fontId="9" fillId="0" borderId="26" xfId="0" applyFont="1" applyBorder="1"/>
    <xf numFmtId="0" fontId="10" fillId="3" borderId="35" xfId="0" applyFont="1" applyFill="1" applyBorder="1"/>
    <xf numFmtId="0" fontId="9" fillId="0" borderId="43" xfId="0" applyFont="1" applyBorder="1"/>
    <xf numFmtId="0" fontId="9" fillId="0" borderId="48" xfId="0" applyFont="1" applyBorder="1"/>
    <xf numFmtId="0" fontId="10" fillId="0" borderId="35" xfId="0" applyFont="1" applyBorder="1"/>
    <xf numFmtId="0" fontId="11" fillId="0" borderId="9" xfId="0" applyFont="1" applyBorder="1" applyAlignment="1">
      <alignment horizontal="center" vertical="center"/>
    </xf>
    <xf numFmtId="0" fontId="25" fillId="5" borderId="4" xfId="0" applyFont="1" applyFill="1" applyBorder="1" applyAlignment="1">
      <alignment horizontal="center" vertical="center"/>
    </xf>
    <xf numFmtId="0" fontId="25" fillId="5" borderId="18" xfId="0" applyFont="1" applyFill="1" applyBorder="1" applyAlignment="1">
      <alignment horizontal="center" vertical="center"/>
    </xf>
    <xf numFmtId="0" fontId="25" fillId="5" borderId="30" xfId="0" applyFont="1" applyFill="1" applyBorder="1" applyAlignment="1">
      <alignment horizontal="center" vertical="center"/>
    </xf>
    <xf numFmtId="0" fontId="10" fillId="0" borderId="35" xfId="0" applyFont="1" applyBorder="1" applyAlignment="1">
      <alignment horizontal="left" vertical="center"/>
    </xf>
    <xf numFmtId="0" fontId="9" fillId="0" borderId="44" xfId="0" applyFont="1" applyBorder="1"/>
    <xf numFmtId="0" fontId="5" fillId="5" borderId="18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left" vertical="center"/>
    </xf>
    <xf numFmtId="0" fontId="13" fillId="0" borderId="29" xfId="0" applyFont="1" applyBorder="1" applyAlignment="1">
      <alignment horizontal="left" vertical="center"/>
    </xf>
    <xf numFmtId="0" fontId="9" fillId="0" borderId="39" xfId="0" applyFont="1" applyBorder="1"/>
    <xf numFmtId="188" fontId="5" fillId="0" borderId="24" xfId="0" applyNumberFormat="1" applyFont="1" applyBorder="1" applyAlignment="1">
      <alignment horizontal="left" vertical="center"/>
    </xf>
    <xf numFmtId="0" fontId="10" fillId="0" borderId="58" xfId="0" applyFont="1" applyBorder="1" applyAlignment="1">
      <alignment horizontal="left" vertical="center" wrapText="1"/>
    </xf>
    <xf numFmtId="0" fontId="9" fillId="0" borderId="61" xfId="0" applyFont="1" applyBorder="1"/>
    <xf numFmtId="188" fontId="6" fillId="0" borderId="0" xfId="0" applyNumberFormat="1" applyFont="1" applyAlignment="1">
      <alignment horizontal="left" vertical="center"/>
    </xf>
    <xf numFmtId="0" fontId="0" fillId="0" borderId="0" xfId="0" applyFont="1" applyAlignment="1"/>
    <xf numFmtId="188" fontId="5" fillId="0" borderId="0" xfId="0" quotePrefix="1" applyNumberFormat="1" applyFont="1" applyAlignment="1">
      <alignment horizontal="left" vertical="center"/>
    </xf>
    <xf numFmtId="188" fontId="5" fillId="0" borderId="0" xfId="0" applyNumberFormat="1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0" xfId="0" quotePrefix="1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9" fillId="0" borderId="40" xfId="0" applyFont="1" applyBorder="1"/>
    <xf numFmtId="0" fontId="13" fillId="0" borderId="35" xfId="0" applyFont="1" applyBorder="1"/>
    <xf numFmtId="0" fontId="11" fillId="0" borderId="29" xfId="0" applyFont="1" applyBorder="1" applyAlignment="1">
      <alignment horizontal="left" vertical="center"/>
    </xf>
    <xf numFmtId="0" fontId="5" fillId="3" borderId="14" xfId="0" applyFont="1" applyFill="1" applyBorder="1" applyAlignment="1">
      <alignment horizontal="left" vertical="center"/>
    </xf>
    <xf numFmtId="0" fontId="5" fillId="3" borderId="14" xfId="0" quotePrefix="1" applyFont="1" applyFill="1" applyBorder="1" applyAlignment="1">
      <alignment horizontal="left" vertical="center"/>
    </xf>
    <xf numFmtId="0" fontId="5" fillId="3" borderId="14" xfId="0" quotePrefix="1" applyFont="1" applyFill="1" applyBorder="1"/>
    <xf numFmtId="0" fontId="5" fillId="3" borderId="14" xfId="0" applyFont="1" applyFill="1" applyBorder="1"/>
    <xf numFmtId="0" fontId="6" fillId="5" borderId="4" xfId="0" applyFont="1" applyFill="1" applyBorder="1" applyAlignment="1">
      <alignment horizontal="center" vertical="center"/>
    </xf>
    <xf numFmtId="0" fontId="6" fillId="5" borderId="21" xfId="0" applyFont="1" applyFill="1" applyBorder="1" applyAlignment="1">
      <alignment horizontal="center" vertical="center"/>
    </xf>
    <xf numFmtId="0" fontId="13" fillId="0" borderId="35" xfId="0" applyFont="1" applyBorder="1" applyAlignment="1">
      <alignment horizontal="left" vertical="top" wrapText="1"/>
    </xf>
    <xf numFmtId="49" fontId="5" fillId="0" borderId="24" xfId="0" applyNumberFormat="1" applyFont="1" applyBorder="1" applyAlignment="1">
      <alignment horizontal="left" vertical="center"/>
    </xf>
    <xf numFmtId="0" fontId="5" fillId="3" borderId="21" xfId="0" applyFont="1" applyFill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12" fillId="0" borderId="35" xfId="0" applyFont="1" applyBorder="1" applyAlignment="1">
      <alignment horizontal="left" vertical="center"/>
    </xf>
    <xf numFmtId="0" fontId="6" fillId="0" borderId="35" xfId="0" applyFont="1" applyBorder="1" applyAlignment="1">
      <alignment horizontal="center"/>
    </xf>
    <xf numFmtId="0" fontId="11" fillId="6" borderId="35" xfId="0" applyFont="1" applyFill="1" applyBorder="1" applyAlignment="1">
      <alignment horizontal="left"/>
    </xf>
    <xf numFmtId="0" fontId="11" fillId="0" borderId="35" xfId="0" applyFont="1" applyBorder="1" applyAlignment="1">
      <alignment horizontal="left" vertical="center"/>
    </xf>
    <xf numFmtId="0" fontId="5" fillId="3" borderId="14" xfId="0" quotePrefix="1" applyFont="1" applyFill="1" applyBorder="1" applyAlignment="1">
      <alignment horizontal="left"/>
    </xf>
    <xf numFmtId="0" fontId="46" fillId="0" borderId="9" xfId="0" applyFont="1" applyBorder="1" applyAlignment="1">
      <alignment horizontal="center" vertical="center"/>
    </xf>
    <xf numFmtId="0" fontId="11" fillId="0" borderId="35" xfId="0" applyFont="1" applyBorder="1" applyAlignment="1">
      <alignment horizontal="center"/>
    </xf>
    <xf numFmtId="0" fontId="11" fillId="0" borderId="0" xfId="0" applyFont="1" applyAlignment="1">
      <alignment horizontal="left" vertical="center"/>
    </xf>
    <xf numFmtId="0" fontId="6" fillId="0" borderId="78" xfId="0" applyFont="1" applyBorder="1" applyAlignment="1">
      <alignment horizontal="center" vertical="center"/>
    </xf>
    <xf numFmtId="0" fontId="9" fillId="0" borderId="63" xfId="0" applyFont="1" applyBorder="1"/>
    <xf numFmtId="0" fontId="9" fillId="0" borderId="62" xfId="0" applyFont="1" applyBorder="1"/>
    <xf numFmtId="0" fontId="12" fillId="0" borderId="56" xfId="0" applyFont="1" applyBorder="1" applyAlignment="1">
      <alignment horizontal="left" vertical="center"/>
    </xf>
    <xf numFmtId="0" fontId="9" fillId="0" borderId="57" xfId="0" applyFont="1" applyBorder="1"/>
    <xf numFmtId="0" fontId="9" fillId="0" borderId="58" xfId="0" applyFont="1" applyBorder="1"/>
    <xf numFmtId="0" fontId="17" fillId="0" borderId="46" xfId="0" applyFont="1" applyBorder="1" applyAlignment="1">
      <alignment horizontal="left" vertical="center"/>
    </xf>
    <xf numFmtId="0" fontId="9" fillId="0" borderId="77" xfId="0" applyFont="1" applyBorder="1"/>
    <xf numFmtId="0" fontId="12" fillId="0" borderId="0" xfId="0" applyFont="1" applyAlignment="1">
      <alignment horizontal="left" vertical="center"/>
    </xf>
    <xf numFmtId="0" fontId="2" fillId="0" borderId="16" xfId="1" applyFont="1" applyAlignment="1">
      <alignment horizontal="left" vertical="center"/>
    </xf>
    <xf numFmtId="0" fontId="3" fillId="6" borderId="16" xfId="1" applyFont="1" applyFill="1" applyBorder="1" applyAlignment="1">
      <alignment vertical="center"/>
    </xf>
    <xf numFmtId="0" fontId="2" fillId="6" borderId="16" xfId="1" applyFont="1" applyFill="1" applyBorder="1" applyAlignment="1">
      <alignment vertical="center"/>
    </xf>
    <xf numFmtId="0" fontId="4" fillId="0" borderId="16" xfId="1" applyFont="1"/>
    <xf numFmtId="0" fontId="0" fillId="0" borderId="16" xfId="1" applyFont="1" applyAlignment="1"/>
    <xf numFmtId="0" fontId="2" fillId="0" borderId="16" xfId="1" applyFont="1" applyAlignment="1">
      <alignment vertical="center"/>
    </xf>
    <xf numFmtId="0" fontId="6" fillId="0" borderId="16" xfId="1" applyFont="1" applyAlignment="1">
      <alignment vertical="center"/>
    </xf>
    <xf numFmtId="0" fontId="6" fillId="6" borderId="16" xfId="1" applyFont="1" applyFill="1" applyBorder="1" applyAlignment="1">
      <alignment vertical="center"/>
    </xf>
    <xf numFmtId="0" fontId="10" fillId="0" borderId="16" xfId="1" applyFont="1"/>
    <xf numFmtId="0" fontId="5" fillId="6" borderId="16" xfId="1" applyFont="1" applyFill="1" applyBorder="1" applyAlignment="1">
      <alignment vertical="center"/>
    </xf>
    <xf numFmtId="0" fontId="6" fillId="0" borderId="16" xfId="1" applyFont="1" applyAlignment="1">
      <alignment horizontal="left" vertical="center"/>
    </xf>
    <xf numFmtId="0" fontId="4" fillId="0" borderId="16" xfId="1" applyFont="1" applyAlignment="1">
      <alignment vertical="center"/>
    </xf>
    <xf numFmtId="0" fontId="4" fillId="6" borderId="16" xfId="1" applyFont="1" applyFill="1" applyBorder="1"/>
    <xf numFmtId="0" fontId="5" fillId="5" borderId="4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9" fillId="0" borderId="10" xfId="1" applyFont="1" applyBorder="1"/>
    <xf numFmtId="0" fontId="5" fillId="5" borderId="8" xfId="1" applyFont="1" applyFill="1" applyBorder="1" applyAlignment="1">
      <alignment horizontal="center" vertical="center"/>
    </xf>
    <xf numFmtId="0" fontId="5" fillId="5" borderId="45" xfId="1" applyFont="1" applyFill="1" applyBorder="1" applyAlignment="1">
      <alignment horizontal="center" vertical="center"/>
    </xf>
    <xf numFmtId="0" fontId="5" fillId="5" borderId="46" xfId="1" applyFont="1" applyFill="1" applyBorder="1" applyAlignment="1">
      <alignment horizontal="center" vertical="center"/>
    </xf>
    <xf numFmtId="0" fontId="9" fillId="0" borderId="16" xfId="1" applyFont="1" applyBorder="1"/>
    <xf numFmtId="0" fontId="39" fillId="4" borderId="17" xfId="1" applyFont="1" applyFill="1" applyBorder="1" applyAlignment="1">
      <alignment horizontal="center"/>
    </xf>
    <xf numFmtId="0" fontId="5" fillId="5" borderId="47" xfId="1" applyFont="1" applyFill="1" applyBorder="1" applyAlignment="1">
      <alignment vertical="center"/>
    </xf>
    <xf numFmtId="0" fontId="5" fillId="5" borderId="37" xfId="1" applyFont="1" applyFill="1" applyBorder="1" applyAlignment="1">
      <alignment horizontal="center" vertical="center"/>
    </xf>
    <xf numFmtId="0" fontId="9" fillId="0" borderId="38" xfId="1" applyFont="1" applyBorder="1"/>
    <xf numFmtId="0" fontId="5" fillId="5" borderId="27" xfId="1" applyFont="1" applyFill="1" applyBorder="1" applyAlignment="1">
      <alignment horizontal="center" vertical="center"/>
    </xf>
    <xf numFmtId="0" fontId="13" fillId="0" borderId="69" xfId="1" applyFont="1" applyBorder="1" applyAlignment="1">
      <alignment horizontal="left" vertical="center"/>
    </xf>
    <xf numFmtId="0" fontId="45" fillId="0" borderId="39" xfId="1" applyFont="1" applyBorder="1" applyAlignment="1">
      <alignment horizontal="center" vertical="center"/>
    </xf>
    <xf numFmtId="0" fontId="45" fillId="0" borderId="8" xfId="1" applyFont="1" applyBorder="1" applyAlignment="1">
      <alignment horizontal="center" vertical="center"/>
    </xf>
    <xf numFmtId="0" fontId="4" fillId="0" borderId="17" xfId="1" applyFont="1" applyBorder="1"/>
    <xf numFmtId="0" fontId="13" fillId="0" borderId="17" xfId="1" applyFont="1" applyBorder="1" applyAlignment="1">
      <alignment vertical="center"/>
    </xf>
    <xf numFmtId="0" fontId="13" fillId="0" borderId="41" xfId="1" applyFont="1" applyBorder="1" applyAlignment="1">
      <alignment vertical="center"/>
    </xf>
    <xf numFmtId="0" fontId="13" fillId="0" borderId="48" xfId="1" applyFont="1" applyBorder="1" applyAlignment="1">
      <alignment vertical="center"/>
    </xf>
    <xf numFmtId="0" fontId="45" fillId="0" borderId="41" xfId="1" applyFont="1" applyBorder="1" applyAlignment="1">
      <alignment horizontal="left" vertical="center"/>
    </xf>
    <xf numFmtId="0" fontId="13" fillId="0" borderId="41" xfId="1" applyFont="1" applyBorder="1" applyAlignment="1">
      <alignment horizontal="left" vertical="center"/>
    </xf>
    <xf numFmtId="0" fontId="13" fillId="0" borderId="48" xfId="1" applyFont="1" applyBorder="1" applyAlignment="1">
      <alignment horizontal="left" vertical="center"/>
    </xf>
    <xf numFmtId="0" fontId="13" fillId="0" borderId="17" xfId="1" applyFont="1" applyBorder="1" applyAlignment="1">
      <alignment horizontal="left" vertical="center"/>
    </xf>
    <xf numFmtId="0" fontId="13" fillId="0" borderId="41" xfId="1" applyFont="1" applyBorder="1" applyAlignment="1">
      <alignment horizontal="left" vertical="center"/>
    </xf>
    <xf numFmtId="0" fontId="9" fillId="0" borderId="48" xfId="1" applyFont="1" applyBorder="1"/>
    <xf numFmtId="0" fontId="17" fillId="0" borderId="41" xfId="1" applyFont="1" applyBorder="1" applyAlignment="1">
      <alignment horizontal="left" vertical="center"/>
    </xf>
    <xf numFmtId="0" fontId="10" fillId="0" borderId="41" xfId="1" quotePrefix="1" applyFont="1" applyBorder="1" applyAlignment="1">
      <alignment vertical="center"/>
    </xf>
    <xf numFmtId="3" fontId="10" fillId="0" borderId="48" xfId="1" applyNumberFormat="1" applyFont="1" applyBorder="1" applyAlignment="1">
      <alignment horizontal="center" vertical="center"/>
    </xf>
    <xf numFmtId="0" fontId="10" fillId="0" borderId="48" xfId="1" quotePrefix="1" applyFont="1" applyBorder="1" applyAlignment="1">
      <alignment vertical="center"/>
    </xf>
    <xf numFmtId="0" fontId="10" fillId="0" borderId="17" xfId="1" applyFont="1" applyBorder="1" applyAlignment="1">
      <alignment vertical="center"/>
    </xf>
    <xf numFmtId="0" fontId="10" fillId="0" borderId="41" xfId="1" applyFont="1" applyBorder="1" applyAlignment="1">
      <alignment vertical="center"/>
    </xf>
    <xf numFmtId="0" fontId="99" fillId="0" borderId="79" xfId="2" applyFont="1" applyFill="1" applyBorder="1" applyAlignment="1">
      <alignment vertical="center"/>
    </xf>
    <xf numFmtId="0" fontId="10" fillId="0" borderId="41" xfId="1" applyFont="1" applyBorder="1" applyAlignment="1">
      <alignment horizontal="left" vertical="center"/>
    </xf>
    <xf numFmtId="0" fontId="101" fillId="0" borderId="48" xfId="3" applyFont="1" applyBorder="1" applyAlignment="1">
      <alignment vertical="top"/>
    </xf>
    <xf numFmtId="0" fontId="101" fillId="0" borderId="54" xfId="3" applyFont="1" applyBorder="1" applyAlignment="1">
      <alignment vertical="top"/>
    </xf>
    <xf numFmtId="198" fontId="101" fillId="0" borderId="17" xfId="4" applyNumberFormat="1" applyFont="1" applyBorder="1"/>
    <xf numFmtId="3" fontId="102" fillId="0" borderId="80" xfId="2" quotePrefix="1" applyNumberFormat="1" applyFont="1" applyFill="1" applyBorder="1" applyAlignment="1">
      <alignment horizontal="right" vertical="center"/>
    </xf>
    <xf numFmtId="0" fontId="99" fillId="0" borderId="48" xfId="3" applyFont="1" applyBorder="1" applyAlignment="1">
      <alignment horizontal="left" vertical="top"/>
    </xf>
    <xf numFmtId="0" fontId="99" fillId="0" borderId="54" xfId="3" applyFont="1" applyBorder="1" applyAlignment="1">
      <alignment horizontal="left" vertical="top"/>
    </xf>
    <xf numFmtId="198" fontId="99" fillId="0" borderId="17" xfId="4" applyNumberFormat="1" applyFont="1" applyBorder="1"/>
    <xf numFmtId="3" fontId="102" fillId="0" borderId="79" xfId="2" applyNumberFormat="1" applyFont="1" applyFill="1" applyBorder="1" applyAlignment="1">
      <alignment horizontal="right" vertical="center"/>
    </xf>
    <xf numFmtId="0" fontId="99" fillId="0" borderId="48" xfId="3" applyFont="1" applyBorder="1" applyAlignment="1">
      <alignment vertical="top"/>
    </xf>
    <xf numFmtId="0" fontId="99" fillId="0" borderId="54" xfId="3" applyFont="1" applyBorder="1" applyAlignment="1">
      <alignment vertical="top"/>
    </xf>
    <xf numFmtId="3" fontId="102" fillId="0" borderId="81" xfId="2" quotePrefix="1" applyNumberFormat="1" applyFont="1" applyFill="1" applyBorder="1" applyAlignment="1">
      <alignment horizontal="right" vertical="center"/>
    </xf>
    <xf numFmtId="0" fontId="103" fillId="0" borderId="17" xfId="1" applyFont="1" applyBorder="1" applyAlignment="1">
      <alignment vertical="center"/>
    </xf>
    <xf numFmtId="3" fontId="10" fillId="0" borderId="41" xfId="1" applyNumberFormat="1" applyFont="1" applyBorder="1" applyAlignment="1">
      <alignment horizontal="right" vertical="center"/>
    </xf>
    <xf numFmtId="0" fontId="7" fillId="0" borderId="17" xfId="1" applyFont="1" applyBorder="1" applyAlignment="1">
      <alignment vertical="center"/>
    </xf>
    <xf numFmtId="198" fontId="104" fillId="0" borderId="17" xfId="4" applyNumberFormat="1" applyFont="1" applyBorder="1"/>
    <xf numFmtId="0" fontId="104" fillId="0" borderId="48" xfId="3" applyFont="1" applyBorder="1" applyAlignment="1">
      <alignment vertical="top"/>
    </xf>
    <xf numFmtId="0" fontId="104" fillId="0" borderId="54" xfId="3" applyFont="1" applyBorder="1" applyAlignment="1">
      <alignment vertical="top"/>
    </xf>
    <xf numFmtId="0" fontId="103" fillId="0" borderId="48" xfId="1" applyFont="1" applyBorder="1" applyAlignment="1">
      <alignment horizontal="left" vertical="center"/>
    </xf>
    <xf numFmtId="0" fontId="103" fillId="0" borderId="54" xfId="1" applyFont="1" applyBorder="1" applyAlignment="1">
      <alignment horizontal="left" vertical="center"/>
    </xf>
    <xf numFmtId="0" fontId="17" fillId="0" borderId="71" xfId="1" applyFont="1" applyBorder="1" applyAlignment="1">
      <alignment horizontal="left" vertical="center"/>
    </xf>
    <xf numFmtId="0" fontId="10" fillId="0" borderId="71" xfId="1" applyFont="1" applyBorder="1" applyAlignment="1">
      <alignment vertical="center"/>
    </xf>
    <xf numFmtId="3" fontId="10" fillId="0" borderId="51" xfId="1" applyNumberFormat="1" applyFont="1" applyBorder="1" applyAlignment="1">
      <alignment horizontal="center" vertical="center"/>
    </xf>
    <xf numFmtId="0" fontId="103" fillId="0" borderId="48" xfId="1" applyFont="1" applyBorder="1" applyAlignment="1">
      <alignment horizontal="right" vertical="center"/>
    </xf>
    <xf numFmtId="0" fontId="10" fillId="0" borderId="27" xfId="1" applyFont="1" applyBorder="1" applyAlignment="1">
      <alignment vertical="center"/>
    </xf>
    <xf numFmtId="0" fontId="13" fillId="0" borderId="69" xfId="1" applyFont="1" applyBorder="1" applyAlignment="1">
      <alignment horizontal="left" vertical="center"/>
    </xf>
    <xf numFmtId="0" fontId="9" fillId="0" borderId="39" xfId="1" applyFont="1" applyBorder="1"/>
    <xf numFmtId="0" fontId="13" fillId="0" borderId="8" xfId="1" applyFont="1" applyBorder="1" applyAlignment="1">
      <alignment horizontal="left" vertical="center"/>
    </xf>
    <xf numFmtId="0" fontId="10" fillId="0" borderId="48" xfId="1" applyFont="1" applyBorder="1" applyAlignment="1">
      <alignment vertical="center"/>
    </xf>
    <xf numFmtId="0" fontId="48" fillId="0" borderId="41" xfId="1" applyFont="1" applyBorder="1" applyAlignment="1">
      <alignment horizontal="center" vertical="center"/>
    </xf>
    <xf numFmtId="0" fontId="17" fillId="0" borderId="48" xfId="1" applyFont="1" applyBorder="1" applyAlignment="1">
      <alignment vertical="center"/>
    </xf>
    <xf numFmtId="0" fontId="17" fillId="0" borderId="17" xfId="1" applyFont="1" applyBorder="1" applyAlignment="1">
      <alignment vertical="center"/>
    </xf>
    <xf numFmtId="9" fontId="10" fillId="0" borderId="48" xfId="1" quotePrefix="1" applyNumberFormat="1" applyFont="1" applyBorder="1" applyAlignment="1">
      <alignment horizontal="center" vertical="center"/>
    </xf>
    <xf numFmtId="0" fontId="26" fillId="6" borderId="48" xfId="1" applyFont="1" applyFill="1" applyBorder="1" applyAlignment="1">
      <alignment horizontal="right" vertical="top" wrapText="1"/>
    </xf>
    <xf numFmtId="0" fontId="103" fillId="0" borderId="48" xfId="1" applyFont="1" applyBorder="1" applyAlignment="1">
      <alignment vertical="center"/>
    </xf>
    <xf numFmtId="9" fontId="10" fillId="0" borderId="48" xfId="1" applyNumberFormat="1" applyFont="1" applyBorder="1" applyAlignment="1">
      <alignment horizontal="center" vertical="center"/>
    </xf>
    <xf numFmtId="0" fontId="103" fillId="0" borderId="41" xfId="1" applyFont="1" applyBorder="1" applyAlignment="1">
      <alignment horizontal="left" vertical="center"/>
    </xf>
    <xf numFmtId="0" fontId="10" fillId="0" borderId="48" xfId="1" applyFont="1" applyBorder="1" applyAlignment="1">
      <alignment horizontal="center" vertical="center"/>
    </xf>
    <xf numFmtId="0" fontId="17" fillId="0" borderId="41" xfId="1" applyFont="1" applyBorder="1" applyAlignment="1">
      <alignment vertical="center"/>
    </xf>
    <xf numFmtId="9" fontId="10" fillId="0" borderId="48" xfId="1" applyNumberFormat="1" applyFont="1" applyBorder="1" applyAlignment="1">
      <alignment horizontal="left" vertical="center"/>
    </xf>
    <xf numFmtId="49" fontId="12" fillId="0" borderId="17" xfId="1" applyNumberFormat="1" applyFont="1" applyBorder="1" applyAlignment="1">
      <alignment vertical="center"/>
    </xf>
    <xf numFmtId="0" fontId="6" fillId="0" borderId="41" xfId="1" applyFont="1" applyBorder="1" applyAlignment="1">
      <alignment horizontal="left" vertical="center"/>
    </xf>
    <xf numFmtId="0" fontId="10" fillId="0" borderId="48" xfId="1" applyFont="1" applyBorder="1" applyAlignment="1">
      <alignment horizontal="left" vertical="center"/>
    </xf>
    <xf numFmtId="0" fontId="10" fillId="0" borderId="17" xfId="1" applyFont="1" applyBorder="1" applyAlignment="1">
      <alignment horizontal="left" vertical="center"/>
    </xf>
    <xf numFmtId="49" fontId="12" fillId="0" borderId="41" xfId="1" applyNumberFormat="1" applyFont="1" applyBorder="1" applyAlignment="1">
      <alignment vertical="center"/>
    </xf>
    <xf numFmtId="0" fontId="12" fillId="0" borderId="41" xfId="1" applyFont="1" applyBorder="1" applyAlignment="1">
      <alignment horizontal="left" vertical="center"/>
    </xf>
    <xf numFmtId="0" fontId="17" fillId="0" borderId="48" xfId="1" applyFont="1" applyBorder="1" applyAlignment="1">
      <alignment horizontal="left" vertical="center"/>
    </xf>
    <xf numFmtId="0" fontId="17" fillId="0" borderId="17" xfId="1" applyFont="1" applyBorder="1" applyAlignment="1">
      <alignment horizontal="left" vertical="center"/>
    </xf>
    <xf numFmtId="49" fontId="12" fillId="0" borderId="71" xfId="1" applyNumberFormat="1" applyFont="1" applyBorder="1" applyAlignment="1">
      <alignment vertical="center"/>
    </xf>
    <xf numFmtId="0" fontId="12" fillId="0" borderId="71" xfId="1" applyFont="1" applyBorder="1" applyAlignment="1">
      <alignment horizontal="left" vertical="center"/>
    </xf>
    <xf numFmtId="0" fontId="17" fillId="0" borderId="51" xfId="1" applyFont="1" applyBorder="1" applyAlignment="1">
      <alignment horizontal="left" vertical="center"/>
    </xf>
    <xf numFmtId="0" fontId="17" fillId="0" borderId="27" xfId="1" applyFont="1" applyBorder="1" applyAlignment="1">
      <alignment horizontal="left" vertical="center"/>
    </xf>
    <xf numFmtId="9" fontId="17" fillId="0" borderId="39" xfId="1" applyNumberFormat="1" applyFont="1" applyBorder="1" applyAlignment="1">
      <alignment horizontal="center" vertical="center"/>
    </xf>
    <xf numFmtId="0" fontId="17" fillId="0" borderId="39" xfId="1" applyFont="1" applyBorder="1" applyAlignment="1">
      <alignment vertical="center"/>
    </xf>
    <xf numFmtId="0" fontId="17" fillId="0" borderId="8" xfId="1" applyFont="1" applyBorder="1" applyAlignment="1">
      <alignment vertical="center"/>
    </xf>
    <xf numFmtId="9" fontId="17" fillId="0" borderId="48" xfId="1" applyNumberFormat="1" applyFont="1" applyBorder="1" applyAlignment="1">
      <alignment horizontal="center" vertical="center"/>
    </xf>
    <xf numFmtId="49" fontId="49" fillId="0" borderId="41" xfId="1" applyNumberFormat="1" applyFont="1" applyBorder="1" applyAlignment="1">
      <alignment vertical="center"/>
    </xf>
    <xf numFmtId="0" fontId="11" fillId="0" borderId="41" xfId="1" applyFont="1" applyBorder="1" applyAlignment="1">
      <alignment vertical="center"/>
    </xf>
    <xf numFmtId="1" fontId="11" fillId="0" borderId="48" xfId="1" applyNumberFormat="1" applyFont="1" applyBorder="1" applyAlignment="1">
      <alignment horizontal="center" vertical="center"/>
    </xf>
    <xf numFmtId="0" fontId="11" fillId="0" borderId="48" xfId="1" applyFont="1" applyBorder="1" applyAlignment="1">
      <alignment vertical="center"/>
    </xf>
    <xf numFmtId="0" fontId="11" fillId="0" borderId="17" xfId="1" applyFont="1" applyBorder="1" applyAlignment="1">
      <alignment vertical="center"/>
    </xf>
    <xf numFmtId="0" fontId="11" fillId="0" borderId="41" xfId="1" applyFont="1" applyBorder="1"/>
    <xf numFmtId="0" fontId="46" fillId="0" borderId="17" xfId="1" applyFont="1" applyBorder="1" applyAlignment="1">
      <alignment vertical="center"/>
    </xf>
    <xf numFmtId="1" fontId="10" fillId="0" borderId="48" xfId="1" applyNumberFormat="1" applyFont="1" applyBorder="1" applyAlignment="1">
      <alignment horizontal="center" vertical="center"/>
    </xf>
    <xf numFmtId="198" fontId="10" fillId="0" borderId="48" xfId="4" applyNumberFormat="1" applyFont="1" applyBorder="1" applyAlignment="1">
      <alignment horizontal="center" vertical="center"/>
    </xf>
    <xf numFmtId="0" fontId="105" fillId="0" borderId="17" xfId="1" applyFont="1" applyBorder="1"/>
    <xf numFmtId="49" fontId="17" fillId="0" borderId="41" xfId="1" applyNumberFormat="1" applyFont="1" applyBorder="1" applyAlignment="1">
      <alignment vertical="center"/>
    </xf>
    <xf numFmtId="1" fontId="12" fillId="0" borderId="48" xfId="1" applyNumberFormat="1" applyFont="1" applyBorder="1" applyAlignment="1">
      <alignment horizontal="center" vertical="center"/>
    </xf>
    <xf numFmtId="0" fontId="12" fillId="0" borderId="48" xfId="1" applyFont="1" applyBorder="1" applyAlignment="1">
      <alignment vertical="center"/>
    </xf>
    <xf numFmtId="0" fontId="12" fillId="0" borderId="17" xfId="1" applyFont="1" applyBorder="1" applyAlignment="1">
      <alignment vertical="center"/>
    </xf>
    <xf numFmtId="49" fontId="17" fillId="0" borderId="65" xfId="1" applyNumberFormat="1" applyFont="1" applyBorder="1" applyAlignment="1">
      <alignment vertical="center"/>
    </xf>
    <xf numFmtId="49" fontId="10" fillId="0" borderId="48" xfId="1" applyNumberFormat="1" applyFont="1" applyBorder="1" applyAlignment="1">
      <alignment vertical="center"/>
    </xf>
    <xf numFmtId="49" fontId="17" fillId="0" borderId="73" xfId="1" applyNumberFormat="1" applyFont="1" applyBorder="1" applyAlignment="1">
      <alignment vertical="center"/>
    </xf>
    <xf numFmtId="49" fontId="17" fillId="0" borderId="37" xfId="1" applyNumberFormat="1" applyFont="1" applyBorder="1" applyAlignment="1">
      <alignment vertical="center"/>
    </xf>
    <xf numFmtId="0" fontId="13" fillId="0" borderId="69" xfId="1" applyFont="1" applyBorder="1" applyAlignment="1">
      <alignment vertical="center"/>
    </xf>
    <xf numFmtId="0" fontId="17" fillId="0" borderId="65" xfId="1" applyFont="1" applyBorder="1" applyAlignment="1">
      <alignment horizontal="left" vertical="center"/>
    </xf>
    <xf numFmtId="49" fontId="17" fillId="0" borderId="17" xfId="1" applyNumberFormat="1" applyFont="1" applyBorder="1" applyAlignment="1">
      <alignment vertical="center"/>
    </xf>
    <xf numFmtId="1" fontId="13" fillId="0" borderId="48" xfId="1" applyNumberFormat="1" applyFont="1" applyBorder="1" applyAlignment="1">
      <alignment horizontal="center" vertical="center"/>
    </xf>
    <xf numFmtId="49" fontId="13" fillId="0" borderId="17" xfId="1" applyNumberFormat="1" applyFont="1" applyBorder="1" applyAlignment="1">
      <alignment vertical="center"/>
    </xf>
    <xf numFmtId="0" fontId="45" fillId="0" borderId="48" xfId="1" applyFont="1" applyBorder="1" applyAlignment="1">
      <alignment horizontal="center" vertical="center"/>
    </xf>
    <xf numFmtId="0" fontId="45" fillId="0" borderId="48" xfId="1" applyFont="1" applyBorder="1" applyAlignment="1">
      <alignment vertical="center"/>
    </xf>
    <xf numFmtId="0" fontId="45" fillId="0" borderId="17" xfId="1" applyFont="1" applyBorder="1" applyAlignment="1">
      <alignment vertical="center"/>
    </xf>
    <xf numFmtId="0" fontId="17" fillId="0" borderId="48" xfId="1" applyFont="1" applyBorder="1" applyAlignment="1">
      <alignment horizontal="center" vertical="center"/>
    </xf>
    <xf numFmtId="0" fontId="43" fillId="0" borderId="17" xfId="1" applyFont="1" applyBorder="1" applyAlignment="1">
      <alignment vertical="center"/>
    </xf>
    <xf numFmtId="0" fontId="43" fillId="0" borderId="27" xfId="1" applyFont="1" applyBorder="1" applyAlignment="1">
      <alignment vertical="center"/>
    </xf>
    <xf numFmtId="9" fontId="10" fillId="0" borderId="51" xfId="1" applyNumberFormat="1" applyFont="1" applyBorder="1" applyAlignment="1">
      <alignment horizontal="center" vertical="center"/>
    </xf>
    <xf numFmtId="0" fontId="10" fillId="0" borderId="51" xfId="1" applyFont="1" applyBorder="1" applyAlignment="1">
      <alignment horizontal="left" vertical="center"/>
    </xf>
    <xf numFmtId="0" fontId="10" fillId="0" borderId="27" xfId="1" applyFont="1" applyBorder="1" applyAlignment="1">
      <alignment horizontal="left" vertical="center"/>
    </xf>
    <xf numFmtId="49" fontId="13" fillId="0" borderId="8" xfId="1" applyNumberFormat="1" applyFont="1" applyBorder="1" applyAlignment="1">
      <alignment vertical="center"/>
    </xf>
    <xf numFmtId="0" fontId="52" fillId="0" borderId="39" xfId="1" applyFont="1" applyBorder="1" applyAlignment="1">
      <alignment horizontal="left" vertical="center"/>
    </xf>
    <xf numFmtId="0" fontId="52" fillId="0" borderId="8" xfId="1" applyFont="1" applyBorder="1" applyAlignment="1">
      <alignment horizontal="left" vertical="center"/>
    </xf>
    <xf numFmtId="0" fontId="52" fillId="0" borderId="48" xfId="1" applyFont="1" applyBorder="1" applyAlignment="1">
      <alignment horizontal="left" vertical="center"/>
    </xf>
    <xf numFmtId="0" fontId="52" fillId="0" borderId="17" xfId="1" applyFont="1" applyBorder="1" applyAlignment="1">
      <alignment horizontal="left" vertical="center"/>
    </xf>
    <xf numFmtId="0" fontId="53" fillId="0" borderId="41" xfId="1" applyFont="1" applyBorder="1" applyAlignment="1">
      <alignment vertical="center"/>
    </xf>
    <xf numFmtId="0" fontId="45" fillId="0" borderId="17" xfId="1" applyFont="1" applyBorder="1" applyAlignment="1">
      <alignment horizontal="left" vertical="center"/>
    </xf>
    <xf numFmtId="0" fontId="11" fillId="0" borderId="41" xfId="1" applyFont="1" applyBorder="1" applyAlignment="1">
      <alignment horizontal="left"/>
    </xf>
    <xf numFmtId="0" fontId="6" fillId="0" borderId="48" xfId="1" applyFont="1" applyBorder="1"/>
    <xf numFmtId="0" fontId="4" fillId="0" borderId="48" xfId="1" applyFont="1" applyBorder="1"/>
    <xf numFmtId="0" fontId="12" fillId="0" borderId="48" xfId="1" applyFont="1" applyBorder="1"/>
    <xf numFmtId="0" fontId="12" fillId="0" borderId="48" xfId="1" applyFont="1" applyBorder="1" applyAlignment="1">
      <alignment horizontal="left" vertical="center"/>
    </xf>
    <xf numFmtId="0" fontId="12" fillId="0" borderId="17" xfId="1" applyFont="1" applyBorder="1" applyAlignment="1">
      <alignment horizontal="left" vertical="center"/>
    </xf>
    <xf numFmtId="0" fontId="10" fillId="0" borderId="48" xfId="1" applyFont="1" applyBorder="1" applyAlignment="1">
      <alignment horizontal="center"/>
    </xf>
    <xf numFmtId="0" fontId="10" fillId="0" borderId="48" xfId="1" applyFont="1" applyBorder="1"/>
    <xf numFmtId="0" fontId="10" fillId="0" borderId="17" xfId="1" applyFont="1" applyBorder="1"/>
    <xf numFmtId="0" fontId="4" fillId="0" borderId="41" xfId="1" applyFont="1" applyBorder="1"/>
    <xf numFmtId="0" fontId="6" fillId="0" borderId="48" xfId="1" applyFont="1" applyBorder="1" applyAlignment="1">
      <alignment horizontal="left" vertical="center"/>
    </xf>
    <xf numFmtId="0" fontId="6" fillId="0" borderId="17" xfId="1" applyFont="1" applyBorder="1" applyAlignment="1">
      <alignment horizontal="left" vertical="center"/>
    </xf>
    <xf numFmtId="0" fontId="18" fillId="0" borderId="48" xfId="1" applyFont="1" applyBorder="1"/>
    <xf numFmtId="3" fontId="10" fillId="0" borderId="48" xfId="1" applyNumberFormat="1" applyFont="1" applyBorder="1" applyAlignment="1">
      <alignment horizontal="center"/>
    </xf>
    <xf numFmtId="0" fontId="6" fillId="0" borderId="41" xfId="1" applyFont="1" applyBorder="1" applyAlignment="1">
      <alignment vertical="center"/>
    </xf>
    <xf numFmtId="0" fontId="12" fillId="0" borderId="41" xfId="1" applyFont="1" applyBorder="1" applyAlignment="1">
      <alignment vertical="center"/>
    </xf>
    <xf numFmtId="0" fontId="10" fillId="3" borderId="48" xfId="1" applyFont="1" applyFill="1" applyBorder="1"/>
    <xf numFmtId="0" fontId="10" fillId="3" borderId="17" xfId="1" applyFont="1" applyFill="1" applyBorder="1"/>
    <xf numFmtId="0" fontId="11" fillId="0" borderId="27" xfId="1" applyFont="1" applyBorder="1" applyAlignment="1">
      <alignment vertical="center"/>
    </xf>
    <xf numFmtId="0" fontId="10" fillId="0" borderId="71" xfId="1" applyFont="1" applyBorder="1" applyAlignment="1">
      <alignment horizontal="left" vertical="center"/>
    </xf>
    <xf numFmtId="3" fontId="10" fillId="0" borderId="51" xfId="1" applyNumberFormat="1" applyFont="1" applyBorder="1" applyAlignment="1">
      <alignment horizontal="center"/>
    </xf>
    <xf numFmtId="0" fontId="10" fillId="3" borderId="51" xfId="1" applyFont="1" applyFill="1" applyBorder="1"/>
    <xf numFmtId="0" fontId="10" fillId="3" borderId="27" xfId="1" applyFont="1" applyFill="1" applyBorder="1"/>
    <xf numFmtId="0" fontId="11" fillId="0" borderId="65" xfId="1" applyFont="1" applyBorder="1" applyAlignment="1">
      <alignment vertical="center"/>
    </xf>
    <xf numFmtId="0" fontId="17" fillId="0" borderId="73" xfId="1" applyFont="1" applyBorder="1" applyAlignment="1">
      <alignment horizontal="left" vertical="center"/>
    </xf>
    <xf numFmtId="3" fontId="17" fillId="0" borderId="64" xfId="1" applyNumberFormat="1" applyFont="1" applyBorder="1" applyAlignment="1">
      <alignment horizontal="center"/>
    </xf>
    <xf numFmtId="0" fontId="17" fillId="3" borderId="64" xfId="1" applyFont="1" applyFill="1" applyBorder="1"/>
    <xf numFmtId="0" fontId="17" fillId="3" borderId="65" xfId="1" applyFont="1" applyFill="1" applyBorder="1"/>
    <xf numFmtId="3" fontId="17" fillId="0" borderId="48" xfId="1" applyNumberFormat="1" applyFont="1" applyBorder="1" applyAlignment="1">
      <alignment horizontal="center"/>
    </xf>
    <xf numFmtId="0" fontId="17" fillId="3" borderId="48" xfId="1" applyFont="1" applyFill="1" applyBorder="1"/>
    <xf numFmtId="0" fontId="17" fillId="3" borderId="17" xfId="1" applyFont="1" applyFill="1" applyBorder="1"/>
    <xf numFmtId="0" fontId="43" fillId="3" borderId="17" xfId="1" applyFont="1" applyFill="1" applyBorder="1" applyAlignment="1">
      <alignment vertical="center"/>
    </xf>
    <xf numFmtId="0" fontId="11" fillId="3" borderId="41" xfId="1" applyFont="1" applyFill="1" applyBorder="1" applyAlignment="1">
      <alignment vertical="center"/>
    </xf>
    <xf numFmtId="0" fontId="11" fillId="3" borderId="48" xfId="1" applyFont="1" applyFill="1" applyBorder="1"/>
    <xf numFmtId="0" fontId="11" fillId="3" borderId="48" xfId="1" applyFont="1" applyFill="1" applyBorder="1" applyAlignment="1">
      <alignment horizontal="left" vertical="center"/>
    </xf>
    <xf numFmtId="0" fontId="11" fillId="3" borderId="27" xfId="1" applyFont="1" applyFill="1" applyBorder="1" applyAlignment="1">
      <alignment horizontal="left" vertical="center"/>
    </xf>
    <xf numFmtId="0" fontId="109" fillId="2" borderId="16" xfId="112" applyFont="1" applyFill="1" applyBorder="1" applyAlignment="1">
      <alignment horizontal="center" vertical="center"/>
    </xf>
    <xf numFmtId="0" fontId="109" fillId="2" borderId="82" xfId="112" applyFont="1" applyFill="1" applyBorder="1" applyAlignment="1">
      <alignment horizontal="center" vertical="center" wrapText="1"/>
    </xf>
    <xf numFmtId="0" fontId="109" fillId="2" borderId="16" xfId="112" applyFont="1" applyFill="1" applyBorder="1" applyAlignment="1">
      <alignment horizontal="center" vertical="center" wrapText="1"/>
    </xf>
    <xf numFmtId="0" fontId="109" fillId="0" borderId="16" xfId="112" applyFont="1" applyBorder="1" applyAlignment="1"/>
    <xf numFmtId="0" fontId="109" fillId="0" borderId="16" xfId="112" applyFont="1" applyAlignment="1"/>
    <xf numFmtId="0" fontId="110" fillId="0" borderId="16" xfId="112" applyFont="1" applyBorder="1" applyAlignment="1">
      <alignment horizontal="center"/>
    </xf>
    <xf numFmtId="0" fontId="110" fillId="9" borderId="16" xfId="112" applyFont="1" applyFill="1" applyBorder="1" applyAlignment="1">
      <alignment wrapText="1"/>
    </xf>
    <xf numFmtId="0" fontId="112" fillId="0" borderId="16" xfId="112" applyFont="1" applyBorder="1" applyAlignment="1">
      <alignment horizontal="center" wrapText="1"/>
    </xf>
    <xf numFmtId="0" fontId="113" fillId="0" borderId="16" xfId="113" applyBorder="1" applyAlignment="1" applyProtection="1">
      <alignment horizontal="center"/>
    </xf>
    <xf numFmtId="0" fontId="110" fillId="0" borderId="16" xfId="112" applyFont="1" applyBorder="1"/>
    <xf numFmtId="0" fontId="110" fillId="0" borderId="16" xfId="112" applyFont="1"/>
    <xf numFmtId="0" fontId="110" fillId="10" borderId="16" xfId="112" applyFont="1" applyFill="1" applyBorder="1" applyAlignment="1">
      <alignment wrapText="1"/>
    </xf>
    <xf numFmtId="0" fontId="110" fillId="0" borderId="16" xfId="112" applyFont="1" applyBorder="1" applyAlignment="1">
      <alignment horizontal="center" wrapText="1"/>
    </xf>
    <xf numFmtId="0" fontId="110" fillId="0" borderId="16" xfId="112" applyFont="1" applyBorder="1" applyAlignment="1">
      <alignment wrapText="1"/>
    </xf>
    <xf numFmtId="0" fontId="110" fillId="10" borderId="16" xfId="112" applyFont="1" applyFill="1" applyBorder="1" applyAlignment="1">
      <alignment horizontal="left" vertical="center" wrapText="1"/>
    </xf>
    <xf numFmtId="0" fontId="110" fillId="0" borderId="16" xfId="112" applyFont="1" applyFill="1" applyBorder="1" applyAlignment="1">
      <alignment vertical="center" wrapText="1"/>
    </xf>
    <xf numFmtId="0" fontId="110" fillId="0" borderId="16" xfId="37" applyFont="1" applyFill="1" applyBorder="1" applyAlignment="1">
      <alignment vertical="center" wrapText="1"/>
    </xf>
    <xf numFmtId="0" fontId="110" fillId="10" borderId="16" xfId="37" applyFont="1" applyFill="1" applyBorder="1" applyAlignment="1">
      <alignment vertical="center" wrapText="1"/>
    </xf>
    <xf numFmtId="0" fontId="110" fillId="0" borderId="16" xfId="67" applyFont="1" applyFill="1" applyBorder="1" applyAlignment="1">
      <alignment vertical="center" wrapText="1"/>
    </xf>
    <xf numFmtId="0" fontId="110" fillId="9" borderId="16" xfId="37" applyFont="1" applyFill="1" applyBorder="1" applyAlignment="1">
      <alignment vertical="center" wrapText="1"/>
    </xf>
    <xf numFmtId="0" fontId="110" fillId="0" borderId="16" xfId="37" applyFont="1" applyFill="1" applyBorder="1" applyAlignment="1">
      <alignment horizontal="left" vertical="center" wrapText="1"/>
    </xf>
    <xf numFmtId="0" fontId="110" fillId="0" borderId="16" xfId="114" applyFont="1" applyFill="1" applyBorder="1" applyAlignment="1">
      <alignment vertical="center" wrapText="1"/>
    </xf>
    <xf numFmtId="0" fontId="110" fillId="0" borderId="16" xfId="2" applyFont="1" applyFill="1" applyBorder="1" applyAlignment="1">
      <alignment horizontal="left" vertical="center" wrapText="1"/>
    </xf>
    <xf numFmtId="0" fontId="110" fillId="0" borderId="16" xfId="50" applyFont="1" applyFill="1" applyBorder="1" applyAlignment="1">
      <alignment vertical="center" wrapText="1"/>
    </xf>
    <xf numFmtId="0" fontId="112" fillId="0" borderId="16" xfId="50" applyFont="1" applyFill="1" applyBorder="1" applyAlignment="1">
      <alignment horizontal="center" vertical="center" wrapText="1"/>
    </xf>
    <xf numFmtId="0" fontId="110" fillId="0" borderId="16" xfId="50" applyFont="1" applyFill="1" applyBorder="1" applyAlignment="1">
      <alignment horizontal="center" vertical="center"/>
    </xf>
    <xf numFmtId="0" fontId="110" fillId="11" borderId="16" xfId="112" applyNumberFormat="1" applyFont="1" applyFill="1" applyBorder="1" applyAlignment="1">
      <alignment vertical="center" wrapText="1"/>
    </xf>
    <xf numFmtId="0" fontId="110" fillId="12" borderId="16" xfId="115" applyFont="1" applyFill="1" applyBorder="1" applyAlignment="1">
      <alignment horizontal="left" vertical="center" wrapText="1"/>
    </xf>
    <xf numFmtId="0" fontId="110" fillId="0" borderId="16" xfId="115" applyFont="1" applyFill="1" applyBorder="1" applyAlignment="1">
      <alignment vertical="center" wrapText="1"/>
    </xf>
    <xf numFmtId="0" fontId="110" fillId="9" borderId="16" xfId="115" applyFont="1" applyFill="1" applyBorder="1" applyAlignment="1">
      <alignment vertical="center" wrapText="1"/>
    </xf>
    <xf numFmtId="0" fontId="110" fillId="11" borderId="16" xfId="112" applyFont="1" applyFill="1" applyBorder="1" applyAlignment="1">
      <alignment vertical="center" wrapText="1"/>
    </xf>
    <xf numFmtId="0" fontId="110" fillId="0" borderId="16" xfId="112" applyFont="1" applyFill="1" applyBorder="1" applyAlignment="1">
      <alignment wrapText="1"/>
    </xf>
    <xf numFmtId="0" fontId="110" fillId="0" borderId="16" xfId="2" applyFont="1" applyFill="1" applyBorder="1" applyAlignment="1">
      <alignment vertical="center" wrapText="1"/>
    </xf>
    <xf numFmtId="0" fontId="110" fillId="0" borderId="16" xfId="112" applyFont="1" applyFill="1" applyBorder="1" applyAlignment="1">
      <alignment vertical="top" wrapText="1"/>
    </xf>
    <xf numFmtId="0" fontId="110" fillId="11" borderId="16" xfId="2" applyFont="1" applyFill="1" applyBorder="1" applyAlignment="1">
      <alignment horizontal="left" vertical="center" wrapText="1"/>
    </xf>
    <xf numFmtId="0" fontId="110" fillId="11" borderId="16" xfId="112" applyFont="1" applyFill="1" applyBorder="1" applyAlignment="1">
      <alignment wrapText="1"/>
    </xf>
    <xf numFmtId="0" fontId="110" fillId="11" borderId="16" xfId="115" applyFont="1" applyFill="1" applyBorder="1" applyAlignment="1">
      <alignment horizontal="left" vertical="center" wrapText="1"/>
    </xf>
    <xf numFmtId="0" fontId="110" fillId="0" borderId="16" xfId="115" applyFont="1" applyFill="1" applyBorder="1" applyAlignment="1">
      <alignment horizontal="left" vertical="center" wrapText="1"/>
    </xf>
    <xf numFmtId="0" fontId="110" fillId="0" borderId="16" xfId="112" applyFont="1" applyFill="1" applyBorder="1" applyAlignment="1">
      <alignment horizontal="left" vertical="top" wrapText="1"/>
    </xf>
    <xf numFmtId="0" fontId="110" fillId="0" borderId="16" xfId="112" applyFont="1" applyFill="1" applyBorder="1" applyAlignment="1">
      <alignment horizontal="left" vertical="center" wrapText="1"/>
    </xf>
    <xf numFmtId="0" fontId="110" fillId="10" borderId="16" xfId="112" applyFont="1" applyFill="1" applyBorder="1" applyAlignment="1">
      <alignment vertical="center" wrapText="1"/>
    </xf>
    <xf numFmtId="0" fontId="110" fillId="9" borderId="16" xfId="112" applyFont="1" applyFill="1" applyBorder="1" applyAlignment="1">
      <alignment vertical="center" wrapText="1"/>
    </xf>
    <xf numFmtId="0" fontId="110" fillId="9" borderId="16" xfId="2" applyFont="1" applyFill="1" applyBorder="1" applyAlignment="1">
      <alignment horizontal="left" vertical="center"/>
    </xf>
    <xf numFmtId="0" fontId="110" fillId="0" borderId="16" xfId="112" applyFont="1" applyFill="1" applyBorder="1" applyAlignment="1">
      <alignment horizontal="left" wrapText="1"/>
    </xf>
  </cellXfs>
  <cellStyles count="119">
    <cellStyle name="Comma 2" xfId="116"/>
    <cellStyle name="Comma 2 2" xfId="5"/>
    <cellStyle name="Comma 2 3" xfId="6"/>
    <cellStyle name="Comma 2 4" xfId="7"/>
    <cellStyle name="Comma 3" xfId="8"/>
    <cellStyle name="Comma 4" xfId="9"/>
    <cellStyle name="Hyperlink 2" xfId="113"/>
    <cellStyle name="Normal 11" xfId="3"/>
    <cellStyle name="Normal 2" xfId="117"/>
    <cellStyle name="Normal 2 2" xfId="10"/>
    <cellStyle name="Normal 2 2 2" xfId="11"/>
    <cellStyle name="Normal 2 2 2 2" xfId="12"/>
    <cellStyle name="Normal 2 2 2 3" xfId="13"/>
    <cellStyle name="Normal 2 2 3" xfId="14"/>
    <cellStyle name="Normal 2 2 4" xfId="15"/>
    <cellStyle name="Normal 2 2_แผน 55_รวมเล่ม - 23 ก.พ.54- v.ผชก.(พ)" xfId="16"/>
    <cellStyle name="Normal 2 3" xfId="17"/>
    <cellStyle name="Normal 2 3 2" xfId="18"/>
    <cellStyle name="Normal 2 3 2 2" xfId="19"/>
    <cellStyle name="Normal 2 3 2 3" xfId="20"/>
    <cellStyle name="Normal 2 3 3" xfId="21"/>
    <cellStyle name="Normal 2 3 4" xfId="22"/>
    <cellStyle name="Normal 2 3_แผน 55_รวมเล่ม - 23 ก.พ.54- v.ผชก.(พ)" xfId="23"/>
    <cellStyle name="Normal 2 4" xfId="24"/>
    <cellStyle name="Normal 2 5" xfId="25"/>
    <cellStyle name="Normal 2 6" xfId="26"/>
    <cellStyle name="Normal 2 7" xfId="27"/>
    <cellStyle name="Normal 3" xfId="28"/>
    <cellStyle name="Normal 3 2" xfId="29"/>
    <cellStyle name="Normal 3 3" xfId="30"/>
    <cellStyle name="Normal 3 4" xfId="31"/>
    <cellStyle name="Normal 4" xfId="32"/>
    <cellStyle name="Normal 4 2" xfId="33"/>
    <cellStyle name="Normal 4 3" xfId="34"/>
    <cellStyle name="Normal 5" xfId="35"/>
    <cellStyle name="Normal 6" xfId="36"/>
    <cellStyle name="Normal 7" xfId="37"/>
    <cellStyle name="Normal 7 2 15" xfId="38"/>
    <cellStyle name="Normal 8" xfId="39"/>
    <cellStyle name="Normal 8 2" xfId="40"/>
    <cellStyle name="Normal 8 3" xfId="41"/>
    <cellStyle name="Normal 9" xfId="42"/>
    <cellStyle name="Normal 9 2" xfId="43"/>
    <cellStyle name="Normal 9 3" xfId="44"/>
    <cellStyle name="Normal_สายงานพัฒนาองค์กร" xfId="118"/>
    <cellStyle name="เครื่องหมายจุลภาค 19" xfId="45"/>
    <cellStyle name="เครื่องหมายจุลภาค 2" xfId="4"/>
    <cellStyle name="เครื่องหมายจุลภาค 2 2" xfId="46"/>
    <cellStyle name="เครื่องหมายจุลภาค 2 3" xfId="47"/>
    <cellStyle name="เครื่องหมายจุลภาค 3" xfId="48"/>
    <cellStyle name="ปกติ" xfId="0" builtinId="0"/>
    <cellStyle name="ปกติ 10" xfId="49"/>
    <cellStyle name="ปกติ 10 2" xfId="50"/>
    <cellStyle name="ปกติ 11" xfId="51"/>
    <cellStyle name="ปกติ 11 2" xfId="52"/>
    <cellStyle name="ปกติ 12" xfId="53"/>
    <cellStyle name="ปกติ 12 2" xfId="54"/>
    <cellStyle name="ปกติ 15" xfId="55"/>
    <cellStyle name="ปกติ 15 2" xfId="56"/>
    <cellStyle name="ปกติ 15 3" xfId="57"/>
    <cellStyle name="ปกติ 16" xfId="58"/>
    <cellStyle name="ปกติ 16 2" xfId="59"/>
    <cellStyle name="ปกติ 16 3" xfId="60"/>
    <cellStyle name="ปกติ 17" xfId="61"/>
    <cellStyle name="ปกติ 17 2" xfId="62"/>
    <cellStyle name="ปกติ 19" xfId="63"/>
    <cellStyle name="ปกติ 19 2" xfId="64"/>
    <cellStyle name="ปกติ 19 3" xfId="65"/>
    <cellStyle name="ปกติ 2" xfId="1"/>
    <cellStyle name="ปกติ 2 10" xfId="66"/>
    <cellStyle name="ปกติ 2 10 2" xfId="67"/>
    <cellStyle name="ปกติ 2 11" xfId="68"/>
    <cellStyle name="ปกติ 2 11 2" xfId="69"/>
    <cellStyle name="ปกติ 2 11 3" xfId="70"/>
    <cellStyle name="ปกติ 2 14" xfId="71"/>
    <cellStyle name="ปกติ 2 14 2" xfId="72"/>
    <cellStyle name="ปกติ 2 14 3" xfId="73"/>
    <cellStyle name="ปกติ 2 15" xfId="74"/>
    <cellStyle name="ปกติ 2 15 2" xfId="75"/>
    <cellStyle name="ปกติ 2 15 3" xfId="76"/>
    <cellStyle name="ปกติ 2 18" xfId="77"/>
    <cellStyle name="ปกติ 2 18 2" xfId="78"/>
    <cellStyle name="ปกติ 2 18 3" xfId="79"/>
    <cellStyle name="ปกติ 2 3" xfId="80"/>
    <cellStyle name="ปกติ 2 3 2" xfId="81"/>
    <cellStyle name="ปกติ 2 3 3" xfId="82"/>
    <cellStyle name="ปกติ 2 5" xfId="83"/>
    <cellStyle name="ปกติ 2 5 2" xfId="84"/>
    <cellStyle name="ปกติ 2 5 3" xfId="85"/>
    <cellStyle name="ปกติ 2 7" xfId="86"/>
    <cellStyle name="ปกติ 2 7 2" xfId="87"/>
    <cellStyle name="ปกติ 2 7 3" xfId="88"/>
    <cellStyle name="ปกติ 2 8" xfId="89"/>
    <cellStyle name="ปกติ 2 8 2" xfId="90"/>
    <cellStyle name="ปกติ 2 8 3" xfId="91"/>
    <cellStyle name="ปกติ 2 9" xfId="92"/>
    <cellStyle name="ปกติ 2 9 2" xfId="93"/>
    <cellStyle name="ปกติ 2 9 3" xfId="94"/>
    <cellStyle name="ปกติ 3" xfId="95"/>
    <cellStyle name="ปกติ 3 2" xfId="96"/>
    <cellStyle name="ปกติ 4" xfId="97"/>
    <cellStyle name="ปกติ 4 2" xfId="98"/>
    <cellStyle name="ปกติ 4 2 2" xfId="99"/>
    <cellStyle name="ปกติ 4 2 3" xfId="100"/>
    <cellStyle name="ปกติ 4 3" xfId="101"/>
    <cellStyle name="ปกติ 4 4" xfId="102"/>
    <cellStyle name="ปกติ 5" xfId="112"/>
    <cellStyle name="ปกติ 6" xfId="103"/>
    <cellStyle name="ปกติ 6 2" xfId="104"/>
    <cellStyle name="ปกติ 6 3" xfId="105"/>
    <cellStyle name="ปกติ 8" xfId="106"/>
    <cellStyle name="ปกติ 8 2" xfId="107"/>
    <cellStyle name="ปกติ 8 3" xfId="108"/>
    <cellStyle name="ปกติ 9" xfId="109"/>
    <cellStyle name="ปกติ 9 2" xfId="110"/>
    <cellStyle name="ปกติ 9 3" xfId="111"/>
    <cellStyle name="ปกติ_แผนปฏิบัติ จ2 ปี 54 (การเงิน) " xfId="114"/>
    <cellStyle name="ปกติ_แผนปฏิบัติด้านการเงิน(แก้ไข2)" xfId="2"/>
    <cellStyle name="ปกติ_แผนปฏิบัติิ จ2 ปี 54-55 (ภายใน)" xfId="115"/>
  </cellStyles>
  <dxfs count="0"/>
  <tableStyles count="0" defaultTableStyle="TableStyleMedium9" defaultPivotStyle="PivotStyleLight16"/>
</styleSheet>
</file>

<file path=xl/_rels/comments2.xml.rels><?xml version="1.0" encoding="UTF-8" standalone="yes"?>
<Relationships xmlns="http://schemas.openxmlformats.org/package/2006/relationships"><Relationship Id="rId1" Type="http://customschemas.google.com/relationships/workbookmetadata" Target="commentsmeta2"/></Relationships>
</file>

<file path=xl/_rels/comments3.xml.rels><?xml version="1.0" encoding="UTF-8" standalone="yes"?>
<Relationships xmlns="http://schemas.openxmlformats.org/package/2006/relationships"><Relationship Id="rId1" Type="http://customschemas.google.com/relationships/workbookmetadata" Target="commentsmeta1"/></Relationships>
</file>

<file path=xl/_rels/comments4.xml.rels><?xml version="1.0" encoding="UTF-8" standalone="yes"?>
<Relationships xmlns="http://schemas.openxmlformats.org/package/2006/relationships"><Relationship Id="rId1" Type="http://customschemas.google.com/relationships/workbookmetadata" Target="commentsmeta4"/></Relationships>
</file>

<file path=xl/_rels/comments5.xml.rels><?xml version="1.0" encoding="UTF-8" standalone="yes"?>
<Relationships xmlns="http://schemas.openxmlformats.org/package/2006/relationships"><Relationship Id="rId1" Type="http://customschemas.google.com/relationships/workbookmetadata" Target="commentsmeta3"/></Relationships>
</file>

<file path=xl/_rels/comments6.xml.rels><?xml version="1.0" encoding="UTF-8" standalone="yes"?>
<Relationships xmlns="http://schemas.openxmlformats.org/package/2006/relationships"><Relationship Id="rId1" Type="http://customschemas.google.com/relationships/workbookmetadata" Target="commentsmeta5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647700</xdr:colOff>
      <xdr:row>11</xdr:row>
      <xdr:rowOff>57150</xdr:rowOff>
    </xdr:from>
    <xdr:ext cx="190500" cy="895350"/>
    <xdr:sp macro="" textlink="">
      <xdr:nvSpPr>
        <xdr:cNvPr id="4" name="Shape 4"/>
        <xdr:cNvSpPr/>
      </xdr:nvSpPr>
      <xdr:spPr>
        <a:xfrm>
          <a:off x="5255513" y="3337088"/>
          <a:ext cx="180975" cy="8858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742950</xdr:colOff>
      <xdr:row>135</xdr:row>
      <xdr:rowOff>57150</xdr:rowOff>
    </xdr:from>
    <xdr:ext cx="85725" cy="1295400"/>
    <xdr:sp macro="" textlink="">
      <xdr:nvSpPr>
        <xdr:cNvPr id="5" name="Shape 5"/>
        <xdr:cNvSpPr/>
      </xdr:nvSpPr>
      <xdr:spPr>
        <a:xfrm>
          <a:off x="5307900" y="3137063"/>
          <a:ext cx="76200" cy="12858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381000</xdr:colOff>
      <xdr:row>20</xdr:row>
      <xdr:rowOff>142875</xdr:rowOff>
    </xdr:from>
    <xdr:ext cx="180975" cy="847725"/>
    <xdr:sp macro="" textlink="">
      <xdr:nvSpPr>
        <xdr:cNvPr id="6" name="Shape 6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428625</xdr:colOff>
      <xdr:row>28</xdr:row>
      <xdr:rowOff>95250</xdr:rowOff>
    </xdr:from>
    <xdr:ext cx="161925" cy="857250"/>
    <xdr:sp macro="" textlink="">
      <xdr:nvSpPr>
        <xdr:cNvPr id="7" name="Shape 7"/>
        <xdr:cNvSpPr/>
      </xdr:nvSpPr>
      <xdr:spPr>
        <a:xfrm>
          <a:off x="5269800" y="3356138"/>
          <a:ext cx="152400" cy="8477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666750</xdr:colOff>
      <xdr:row>143</xdr:row>
      <xdr:rowOff>57150</xdr:rowOff>
    </xdr:from>
    <xdr:ext cx="85725" cy="1295400"/>
    <xdr:sp macro="" textlink="">
      <xdr:nvSpPr>
        <xdr:cNvPr id="8" name="Shape 8"/>
        <xdr:cNvSpPr/>
      </xdr:nvSpPr>
      <xdr:spPr>
        <a:xfrm>
          <a:off x="5307900" y="3137063"/>
          <a:ext cx="76200" cy="12858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381000</xdr:colOff>
      <xdr:row>19</xdr:row>
      <xdr:rowOff>123825</xdr:rowOff>
    </xdr:from>
    <xdr:ext cx="190500" cy="1257300"/>
    <xdr:sp macro="" textlink="">
      <xdr:nvSpPr>
        <xdr:cNvPr id="26" name="Shape 26"/>
        <xdr:cNvSpPr/>
      </xdr:nvSpPr>
      <xdr:spPr>
        <a:xfrm>
          <a:off x="5250750" y="3156113"/>
          <a:ext cx="190500" cy="12477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381000</xdr:colOff>
      <xdr:row>27</xdr:row>
      <xdr:rowOff>123825</xdr:rowOff>
    </xdr:from>
    <xdr:ext cx="190500" cy="971550"/>
    <xdr:sp macro="" textlink="">
      <xdr:nvSpPr>
        <xdr:cNvPr id="27" name="Shape 27"/>
        <xdr:cNvSpPr/>
      </xdr:nvSpPr>
      <xdr:spPr>
        <a:xfrm>
          <a:off x="5250750" y="3298988"/>
          <a:ext cx="190500" cy="9620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381000</xdr:colOff>
      <xdr:row>34</xdr:row>
      <xdr:rowOff>123825</xdr:rowOff>
    </xdr:from>
    <xdr:ext cx="190500" cy="971550"/>
    <xdr:sp macro="" textlink="">
      <xdr:nvSpPr>
        <xdr:cNvPr id="28" name="Shape 28"/>
        <xdr:cNvSpPr/>
      </xdr:nvSpPr>
      <xdr:spPr>
        <a:xfrm>
          <a:off x="5250750" y="3298988"/>
          <a:ext cx="190500" cy="9620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381000</xdr:colOff>
      <xdr:row>43</xdr:row>
      <xdr:rowOff>123825</xdr:rowOff>
    </xdr:from>
    <xdr:ext cx="228600" cy="1304925"/>
    <xdr:sp macro="" textlink="">
      <xdr:nvSpPr>
        <xdr:cNvPr id="29" name="Shape 29"/>
        <xdr:cNvSpPr/>
      </xdr:nvSpPr>
      <xdr:spPr>
        <a:xfrm>
          <a:off x="5236463" y="3132300"/>
          <a:ext cx="219075" cy="12954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381000</xdr:colOff>
      <xdr:row>34</xdr:row>
      <xdr:rowOff>123825</xdr:rowOff>
    </xdr:from>
    <xdr:ext cx="190500" cy="971550"/>
    <xdr:sp macro="" textlink="">
      <xdr:nvSpPr>
        <xdr:cNvPr id="2" name="Shape 27"/>
        <xdr:cNvSpPr/>
      </xdr:nvSpPr>
      <xdr:spPr>
        <a:xfrm>
          <a:off x="5250750" y="3298988"/>
          <a:ext cx="190500" cy="9620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904875</xdr:colOff>
      <xdr:row>39</xdr:row>
      <xdr:rowOff>104775</xdr:rowOff>
    </xdr:from>
    <xdr:ext cx="209550" cy="847725"/>
    <xdr:sp macro="" textlink="">
      <xdr:nvSpPr>
        <xdr:cNvPr id="30" name="Shape 30"/>
        <xdr:cNvSpPr/>
      </xdr:nvSpPr>
      <xdr:spPr>
        <a:xfrm>
          <a:off x="5245988" y="3360900"/>
          <a:ext cx="200025" cy="8382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647700</xdr:colOff>
      <xdr:row>26</xdr:row>
      <xdr:rowOff>180975</xdr:rowOff>
    </xdr:from>
    <xdr:ext cx="190500" cy="847725"/>
    <xdr:sp macro="" textlink="">
      <xdr:nvSpPr>
        <xdr:cNvPr id="31" name="Shape 31"/>
        <xdr:cNvSpPr/>
      </xdr:nvSpPr>
      <xdr:spPr>
        <a:xfrm>
          <a:off x="5255513" y="3360900"/>
          <a:ext cx="180975" cy="8382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1085850</xdr:colOff>
      <xdr:row>33</xdr:row>
      <xdr:rowOff>114300</xdr:rowOff>
    </xdr:from>
    <xdr:ext cx="238125" cy="1143000"/>
    <xdr:sp macro="" textlink="">
      <xdr:nvSpPr>
        <xdr:cNvPr id="32" name="Shape 32"/>
        <xdr:cNvSpPr/>
      </xdr:nvSpPr>
      <xdr:spPr>
        <a:xfrm>
          <a:off x="5226938" y="3213263"/>
          <a:ext cx="238125" cy="11334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828675</xdr:colOff>
      <xdr:row>17</xdr:row>
      <xdr:rowOff>57150</xdr:rowOff>
    </xdr:from>
    <xdr:ext cx="923925" cy="342900"/>
    <xdr:sp macro="" textlink="">
      <xdr:nvSpPr>
        <xdr:cNvPr id="33" name="Shape 33"/>
        <xdr:cNvSpPr txBox="1"/>
      </xdr:nvSpPr>
      <xdr:spPr>
        <a:xfrm>
          <a:off x="4888800" y="3609729"/>
          <a:ext cx="914400" cy="34054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400" b="1" i="0">
              <a:solidFill>
                <a:schemeClr val="dk1"/>
              </a:solidFill>
              <a:latin typeface="Cambria Math"/>
              <a:ea typeface="Cambria Math"/>
              <a:cs typeface="Cambria Math"/>
              <a:sym typeface="Cambria Math"/>
            </a:rPr>
            <a:t>√𝑫𝑰</a:t>
          </a:r>
          <a:endParaRPr sz="1050" b="1">
            <a:latin typeface="Browallia New"/>
            <a:ea typeface="Browallia New"/>
            <a:cs typeface="Browallia New"/>
            <a:sym typeface="Browallia New"/>
          </a:endParaRPr>
        </a:p>
      </xdr:txBody>
    </xdr:sp>
    <xdr:clientData fLocksWithSheet="0"/>
  </xdr:oneCellAnchor>
  <xdr:oneCellAnchor>
    <xdr:from>
      <xdr:col>2</xdr:col>
      <xdr:colOff>76200</xdr:colOff>
      <xdr:row>193</xdr:row>
      <xdr:rowOff>47625</xdr:rowOff>
    </xdr:from>
    <xdr:ext cx="238125" cy="1276350"/>
    <xdr:sp macro="" textlink="">
      <xdr:nvSpPr>
        <xdr:cNvPr id="34" name="Shape 34"/>
        <xdr:cNvSpPr/>
      </xdr:nvSpPr>
      <xdr:spPr>
        <a:xfrm>
          <a:off x="5236463" y="3151350"/>
          <a:ext cx="219075" cy="1257300"/>
        </a:xfrm>
        <a:prstGeom prst="rightBrace">
          <a:avLst>
            <a:gd name="adj1" fmla="val 59551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95250</xdr:colOff>
      <xdr:row>202</xdr:row>
      <xdr:rowOff>85725</xdr:rowOff>
    </xdr:from>
    <xdr:ext cx="200025" cy="866775"/>
    <xdr:sp macro="" textlink="">
      <xdr:nvSpPr>
        <xdr:cNvPr id="35" name="Shape 35"/>
        <xdr:cNvSpPr/>
      </xdr:nvSpPr>
      <xdr:spPr>
        <a:xfrm>
          <a:off x="5260275" y="3356138"/>
          <a:ext cx="171450" cy="847725"/>
        </a:xfrm>
        <a:prstGeom prst="rightBrace">
          <a:avLst>
            <a:gd name="adj1" fmla="val 59551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28575</xdr:colOff>
      <xdr:row>266</xdr:row>
      <xdr:rowOff>114300</xdr:rowOff>
    </xdr:from>
    <xdr:ext cx="209550" cy="1066800"/>
    <xdr:sp macro="" textlink="">
      <xdr:nvSpPr>
        <xdr:cNvPr id="36" name="Shape 36"/>
        <xdr:cNvSpPr/>
      </xdr:nvSpPr>
      <xdr:spPr>
        <a:xfrm>
          <a:off x="5250750" y="3251363"/>
          <a:ext cx="190500" cy="1057275"/>
        </a:xfrm>
        <a:prstGeom prst="rightBrace">
          <a:avLst>
            <a:gd name="adj1" fmla="val 59551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828675</xdr:colOff>
      <xdr:row>15</xdr:row>
      <xdr:rowOff>76200</xdr:rowOff>
    </xdr:from>
    <xdr:ext cx="180975" cy="1266825"/>
    <xdr:sp macro="" textlink="">
      <xdr:nvSpPr>
        <xdr:cNvPr id="37" name="Shape 37"/>
        <xdr:cNvSpPr/>
      </xdr:nvSpPr>
      <xdr:spPr>
        <a:xfrm>
          <a:off x="5260275" y="3151350"/>
          <a:ext cx="171450" cy="12573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695325</xdr:colOff>
      <xdr:row>62</xdr:row>
      <xdr:rowOff>142875</xdr:rowOff>
    </xdr:from>
    <xdr:ext cx="142875" cy="742950"/>
    <xdr:sp macro="" textlink="">
      <xdr:nvSpPr>
        <xdr:cNvPr id="38" name="Shape 38"/>
        <xdr:cNvSpPr/>
      </xdr:nvSpPr>
      <xdr:spPr>
        <a:xfrm>
          <a:off x="5288850" y="3418050"/>
          <a:ext cx="114300" cy="7239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657225</xdr:colOff>
      <xdr:row>74</xdr:row>
      <xdr:rowOff>133350</xdr:rowOff>
    </xdr:from>
    <xdr:ext cx="142875" cy="733425"/>
    <xdr:sp macro="" textlink="">
      <xdr:nvSpPr>
        <xdr:cNvPr id="39" name="Shape 39"/>
        <xdr:cNvSpPr/>
      </xdr:nvSpPr>
      <xdr:spPr>
        <a:xfrm>
          <a:off x="5288850" y="3422813"/>
          <a:ext cx="114300" cy="71437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657225</xdr:colOff>
      <xdr:row>74</xdr:row>
      <xdr:rowOff>133350</xdr:rowOff>
    </xdr:from>
    <xdr:ext cx="142875" cy="742950"/>
    <xdr:sp macro="" textlink="">
      <xdr:nvSpPr>
        <xdr:cNvPr id="2" name="Shape 38"/>
        <xdr:cNvSpPr/>
      </xdr:nvSpPr>
      <xdr:spPr>
        <a:xfrm>
          <a:off x="5288850" y="3418050"/>
          <a:ext cx="114300" cy="7239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676275</xdr:colOff>
      <xdr:row>85</xdr:row>
      <xdr:rowOff>161925</xdr:rowOff>
    </xdr:from>
    <xdr:ext cx="142875" cy="609600"/>
    <xdr:sp macro="" textlink="">
      <xdr:nvSpPr>
        <xdr:cNvPr id="40" name="Shape 40"/>
        <xdr:cNvSpPr/>
      </xdr:nvSpPr>
      <xdr:spPr>
        <a:xfrm>
          <a:off x="5288850" y="3484725"/>
          <a:ext cx="114300" cy="5905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781050</xdr:colOff>
      <xdr:row>93</xdr:row>
      <xdr:rowOff>104775</xdr:rowOff>
    </xdr:from>
    <xdr:ext cx="209550" cy="733425"/>
    <xdr:sp macro="" textlink="">
      <xdr:nvSpPr>
        <xdr:cNvPr id="41" name="Shape 41"/>
        <xdr:cNvSpPr/>
      </xdr:nvSpPr>
      <xdr:spPr>
        <a:xfrm>
          <a:off x="5250750" y="3422813"/>
          <a:ext cx="190500" cy="71437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714375</xdr:colOff>
      <xdr:row>143</xdr:row>
      <xdr:rowOff>123825</xdr:rowOff>
    </xdr:from>
    <xdr:ext cx="142875" cy="638175"/>
    <xdr:sp macro="" textlink="">
      <xdr:nvSpPr>
        <xdr:cNvPr id="42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866775</xdr:colOff>
      <xdr:row>200</xdr:row>
      <xdr:rowOff>133350</xdr:rowOff>
    </xdr:from>
    <xdr:ext cx="142875" cy="638175"/>
    <xdr:sp macro="" textlink="">
      <xdr:nvSpPr>
        <xdr:cNvPr id="3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866775</xdr:colOff>
      <xdr:row>249</xdr:row>
      <xdr:rowOff>133350</xdr:rowOff>
    </xdr:from>
    <xdr:ext cx="142875" cy="638175"/>
    <xdr:sp macro="" textlink="">
      <xdr:nvSpPr>
        <xdr:cNvPr id="4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809625</xdr:colOff>
      <xdr:row>308</xdr:row>
      <xdr:rowOff>95250</xdr:rowOff>
    </xdr:from>
    <xdr:ext cx="142875" cy="638175"/>
    <xdr:sp macro="" textlink="">
      <xdr:nvSpPr>
        <xdr:cNvPr id="5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638175</xdr:colOff>
      <xdr:row>342</xdr:row>
      <xdr:rowOff>161925</xdr:rowOff>
    </xdr:from>
    <xdr:ext cx="142875" cy="609600"/>
    <xdr:sp macro="" textlink="">
      <xdr:nvSpPr>
        <xdr:cNvPr id="6" name="Shape 40"/>
        <xdr:cNvSpPr/>
      </xdr:nvSpPr>
      <xdr:spPr>
        <a:xfrm>
          <a:off x="5288850" y="3484725"/>
          <a:ext cx="114300" cy="5905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666750</xdr:colOff>
      <xdr:row>353</xdr:row>
      <xdr:rowOff>180975</xdr:rowOff>
    </xdr:from>
    <xdr:ext cx="142875" cy="609600"/>
    <xdr:sp macro="" textlink="">
      <xdr:nvSpPr>
        <xdr:cNvPr id="7" name="Shape 40"/>
        <xdr:cNvSpPr/>
      </xdr:nvSpPr>
      <xdr:spPr>
        <a:xfrm>
          <a:off x="5288850" y="3484725"/>
          <a:ext cx="114300" cy="5905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685800</xdr:colOff>
      <xdr:row>364</xdr:row>
      <xdr:rowOff>133350</xdr:rowOff>
    </xdr:from>
    <xdr:ext cx="142875" cy="638175"/>
    <xdr:sp macro="" textlink="">
      <xdr:nvSpPr>
        <xdr:cNvPr id="8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695325</xdr:colOff>
      <xdr:row>371</xdr:row>
      <xdr:rowOff>200025</xdr:rowOff>
    </xdr:from>
    <xdr:ext cx="142875" cy="638175"/>
    <xdr:sp macro="" textlink="">
      <xdr:nvSpPr>
        <xdr:cNvPr id="9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657225</xdr:colOff>
      <xdr:row>397</xdr:row>
      <xdr:rowOff>171450</xdr:rowOff>
    </xdr:from>
    <xdr:ext cx="142875" cy="638175"/>
    <xdr:sp macro="" textlink="">
      <xdr:nvSpPr>
        <xdr:cNvPr id="10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1447800</xdr:colOff>
      <xdr:row>388</xdr:row>
      <xdr:rowOff>142875</xdr:rowOff>
    </xdr:from>
    <xdr:ext cx="161925" cy="638175"/>
    <xdr:sp macro="" textlink="">
      <xdr:nvSpPr>
        <xdr:cNvPr id="43" name="Shape 43"/>
        <xdr:cNvSpPr/>
      </xdr:nvSpPr>
      <xdr:spPr>
        <a:xfrm>
          <a:off x="5274563" y="3470438"/>
          <a:ext cx="142875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781050</xdr:colOff>
      <xdr:row>424</xdr:row>
      <xdr:rowOff>95250</xdr:rowOff>
    </xdr:from>
    <xdr:ext cx="190500" cy="714375"/>
    <xdr:sp macro="" textlink="">
      <xdr:nvSpPr>
        <xdr:cNvPr id="44" name="Shape 44"/>
        <xdr:cNvSpPr/>
      </xdr:nvSpPr>
      <xdr:spPr>
        <a:xfrm>
          <a:off x="5265038" y="3432338"/>
          <a:ext cx="161925" cy="6953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771525</xdr:colOff>
      <xdr:row>476</xdr:row>
      <xdr:rowOff>171450</xdr:rowOff>
    </xdr:from>
    <xdr:ext cx="142875" cy="609600"/>
    <xdr:sp macro="" textlink="">
      <xdr:nvSpPr>
        <xdr:cNvPr id="11" name="Shape 40"/>
        <xdr:cNvSpPr/>
      </xdr:nvSpPr>
      <xdr:spPr>
        <a:xfrm>
          <a:off x="5288850" y="3484725"/>
          <a:ext cx="114300" cy="5905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695325</xdr:colOff>
      <xdr:row>334</xdr:row>
      <xdr:rowOff>161925</xdr:rowOff>
    </xdr:from>
    <xdr:ext cx="142875" cy="638175"/>
    <xdr:sp macro="" textlink="">
      <xdr:nvSpPr>
        <xdr:cNvPr id="12" name="Shape 42"/>
        <xdr:cNvSpPr/>
      </xdr:nvSpPr>
      <xdr:spPr>
        <a:xfrm>
          <a:off x="5288850" y="3470438"/>
          <a:ext cx="114300" cy="6191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1190625</xdr:colOff>
      <xdr:row>16</xdr:row>
      <xdr:rowOff>190500</xdr:rowOff>
    </xdr:from>
    <xdr:ext cx="38100" cy="1381125"/>
    <xdr:sp macro="" textlink="">
      <xdr:nvSpPr>
        <xdr:cNvPr id="45" name="Shape 45"/>
        <xdr:cNvSpPr/>
      </xdr:nvSpPr>
      <xdr:spPr>
        <a:xfrm flipH="1">
          <a:off x="5307900" y="3089438"/>
          <a:ext cx="76200" cy="1381125"/>
        </a:xfrm>
        <a:prstGeom prst="rightBrace">
          <a:avLst>
            <a:gd name="adj1" fmla="val 48982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838200</xdr:colOff>
      <xdr:row>33</xdr:row>
      <xdr:rowOff>171450</xdr:rowOff>
    </xdr:from>
    <xdr:ext cx="180975" cy="1114425"/>
    <xdr:sp macro="" textlink="">
      <xdr:nvSpPr>
        <xdr:cNvPr id="46" name="Shape 46"/>
        <xdr:cNvSpPr/>
      </xdr:nvSpPr>
      <xdr:spPr>
        <a:xfrm>
          <a:off x="5265038" y="3232313"/>
          <a:ext cx="161925" cy="1095375"/>
        </a:xfrm>
        <a:prstGeom prst="rightBrace">
          <a:avLst>
            <a:gd name="adj1" fmla="val 48985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1190625</xdr:colOff>
      <xdr:row>16</xdr:row>
      <xdr:rowOff>190500</xdr:rowOff>
    </xdr:from>
    <xdr:ext cx="38100" cy="1381125"/>
    <xdr:sp macro="" textlink="">
      <xdr:nvSpPr>
        <xdr:cNvPr id="13" name="Shape 45"/>
        <xdr:cNvSpPr/>
      </xdr:nvSpPr>
      <xdr:spPr>
        <a:xfrm flipH="1">
          <a:off x="5307900" y="3089438"/>
          <a:ext cx="76200" cy="1381125"/>
        </a:xfrm>
        <a:prstGeom prst="rightBrace">
          <a:avLst>
            <a:gd name="adj1" fmla="val 48982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819150</xdr:colOff>
      <xdr:row>192</xdr:row>
      <xdr:rowOff>114300</xdr:rowOff>
    </xdr:from>
    <xdr:ext cx="133350" cy="952500"/>
    <xdr:sp macro="" textlink="">
      <xdr:nvSpPr>
        <xdr:cNvPr id="47" name="Shape 47"/>
        <xdr:cNvSpPr/>
      </xdr:nvSpPr>
      <xdr:spPr>
        <a:xfrm>
          <a:off x="5288850" y="3313275"/>
          <a:ext cx="114300" cy="9334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800100</xdr:colOff>
      <xdr:row>266</xdr:row>
      <xdr:rowOff>76200</xdr:rowOff>
    </xdr:from>
    <xdr:ext cx="180975" cy="762000"/>
    <xdr:sp macro="" textlink="">
      <xdr:nvSpPr>
        <xdr:cNvPr id="48" name="Shape 48"/>
        <xdr:cNvSpPr/>
      </xdr:nvSpPr>
      <xdr:spPr>
        <a:xfrm>
          <a:off x="5265038" y="3408525"/>
          <a:ext cx="161925" cy="742950"/>
        </a:xfrm>
        <a:prstGeom prst="rightBrace">
          <a:avLst>
            <a:gd name="adj1" fmla="val 8333"/>
            <a:gd name="adj2" fmla="val 50000"/>
          </a:avLst>
        </a:prstGeom>
        <a:noFill/>
        <a:ln w="1905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 b="1"/>
        </a:p>
      </xdr:txBody>
    </xdr:sp>
    <xdr:clientData fLocksWithSheet="0"/>
  </xdr:oneCellAnchor>
  <xdr:oneCellAnchor>
    <xdr:from>
      <xdr:col>2</xdr:col>
      <xdr:colOff>1209675</xdr:colOff>
      <xdr:row>170</xdr:row>
      <xdr:rowOff>133350</xdr:rowOff>
    </xdr:from>
    <xdr:ext cx="66675" cy="847725"/>
    <xdr:sp macro="" textlink="">
      <xdr:nvSpPr>
        <xdr:cNvPr id="49" name="Shape 49"/>
        <xdr:cNvSpPr/>
      </xdr:nvSpPr>
      <xdr:spPr>
        <a:xfrm>
          <a:off x="5317425" y="3356138"/>
          <a:ext cx="57150" cy="8477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2</xdr:col>
      <xdr:colOff>1257300</xdr:colOff>
      <xdr:row>181</xdr:row>
      <xdr:rowOff>142875</xdr:rowOff>
    </xdr:from>
    <xdr:ext cx="66675" cy="847725"/>
    <xdr:sp macro="" textlink="">
      <xdr:nvSpPr>
        <xdr:cNvPr id="2" name="Shape 49"/>
        <xdr:cNvSpPr/>
      </xdr:nvSpPr>
      <xdr:spPr>
        <a:xfrm>
          <a:off x="5317425" y="3356138"/>
          <a:ext cx="57150" cy="8477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619125</xdr:colOff>
      <xdr:row>68</xdr:row>
      <xdr:rowOff>123825</xdr:rowOff>
    </xdr:from>
    <xdr:ext cx="200025" cy="857250"/>
    <xdr:sp macro="" textlink="">
      <xdr:nvSpPr>
        <xdr:cNvPr id="14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619125</xdr:colOff>
      <xdr:row>118</xdr:row>
      <xdr:rowOff>123825</xdr:rowOff>
    </xdr:from>
    <xdr:ext cx="200025" cy="857250"/>
    <xdr:sp macro="" textlink="">
      <xdr:nvSpPr>
        <xdr:cNvPr id="3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419100</xdr:colOff>
      <xdr:row>278</xdr:row>
      <xdr:rowOff>76200</xdr:rowOff>
    </xdr:from>
    <xdr:ext cx="180975" cy="762000"/>
    <xdr:sp macro="" textlink="">
      <xdr:nvSpPr>
        <xdr:cNvPr id="4" name="Shape 48"/>
        <xdr:cNvSpPr/>
      </xdr:nvSpPr>
      <xdr:spPr>
        <a:xfrm>
          <a:off x="5265038" y="3408525"/>
          <a:ext cx="161925" cy="742950"/>
        </a:xfrm>
        <a:prstGeom prst="rightBrace">
          <a:avLst>
            <a:gd name="adj1" fmla="val 8333"/>
            <a:gd name="adj2" fmla="val 50000"/>
          </a:avLst>
        </a:prstGeom>
        <a:noFill/>
        <a:ln w="1905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 b="1"/>
        </a:p>
      </xdr:txBody>
    </xdr:sp>
    <xdr:clientData fLocksWithSheet="0"/>
  </xdr:oneCellAnchor>
  <xdr:oneCellAnchor>
    <xdr:from>
      <xdr:col>3</xdr:col>
      <xdr:colOff>419100</xdr:colOff>
      <xdr:row>16</xdr:row>
      <xdr:rowOff>114300</xdr:rowOff>
    </xdr:from>
    <xdr:ext cx="200025" cy="857250"/>
    <xdr:sp macro="" textlink="">
      <xdr:nvSpPr>
        <xdr:cNvPr id="5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523875</xdr:colOff>
      <xdr:row>272</xdr:row>
      <xdr:rowOff>47625</xdr:rowOff>
    </xdr:from>
    <xdr:ext cx="171450" cy="1019175"/>
    <xdr:sp macro="" textlink="">
      <xdr:nvSpPr>
        <xdr:cNvPr id="50" name="Shape 50"/>
        <xdr:cNvSpPr/>
      </xdr:nvSpPr>
      <xdr:spPr>
        <a:xfrm>
          <a:off x="5269800" y="3279938"/>
          <a:ext cx="152400" cy="1000125"/>
        </a:xfrm>
        <a:prstGeom prst="rightBrace">
          <a:avLst>
            <a:gd name="adj1" fmla="val 8333"/>
            <a:gd name="adj2" fmla="val 50000"/>
          </a:avLst>
        </a:prstGeom>
        <a:noFill/>
        <a:ln w="1905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ctr" anchorCtr="0">
          <a:noAutofit/>
        </a:bodyPr>
        <a:lstStyle/>
        <a:p>
          <a:pPr marL="0" lvl="0" indent="0" algn="ctr" rtl="0">
            <a:spcBef>
              <a:spcPts val="0"/>
            </a:spcBef>
            <a:spcAft>
              <a:spcPts val="0"/>
            </a:spcAft>
            <a:buNone/>
          </a:pPr>
          <a:endParaRPr sz="1100" b="1"/>
        </a:p>
      </xdr:txBody>
    </xdr: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314325</xdr:colOff>
      <xdr:row>23</xdr:row>
      <xdr:rowOff>200025</xdr:rowOff>
    </xdr:from>
    <xdr:ext cx="152400" cy="981075"/>
    <xdr:sp macro="" textlink="">
      <xdr:nvSpPr>
        <xdr:cNvPr id="3" name="Shape 3"/>
        <xdr:cNvSpPr/>
      </xdr:nvSpPr>
      <xdr:spPr>
        <a:xfrm>
          <a:off x="5279325" y="3298988"/>
          <a:ext cx="133350" cy="962025"/>
        </a:xfrm>
        <a:prstGeom prst="rightBrace">
          <a:avLst>
            <a:gd name="adj1" fmla="val 48544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638175</xdr:colOff>
      <xdr:row>34</xdr:row>
      <xdr:rowOff>133350</xdr:rowOff>
    </xdr:from>
    <xdr:ext cx="304800" cy="895350"/>
    <xdr:sp macro="" textlink="">
      <xdr:nvSpPr>
        <xdr:cNvPr id="9" name="Shape 9"/>
        <xdr:cNvSpPr/>
      </xdr:nvSpPr>
      <xdr:spPr>
        <a:xfrm>
          <a:off x="5203125" y="3341850"/>
          <a:ext cx="285750" cy="876300"/>
        </a:xfrm>
        <a:prstGeom prst="rightBrace">
          <a:avLst>
            <a:gd name="adj1" fmla="val 8333"/>
            <a:gd name="adj2" fmla="val 50000"/>
          </a:avLst>
        </a:prstGeom>
        <a:noFill/>
        <a:ln w="19050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552450</xdr:colOff>
      <xdr:row>27</xdr:row>
      <xdr:rowOff>142875</xdr:rowOff>
    </xdr:from>
    <xdr:ext cx="161925" cy="1076325"/>
    <xdr:sp macro="" textlink="">
      <xdr:nvSpPr>
        <xdr:cNvPr id="10" name="Shape 10"/>
        <xdr:cNvSpPr/>
      </xdr:nvSpPr>
      <xdr:spPr>
        <a:xfrm>
          <a:off x="5274563" y="3251363"/>
          <a:ext cx="142875" cy="105727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495300</xdr:colOff>
      <xdr:row>49</xdr:row>
      <xdr:rowOff>133350</xdr:rowOff>
    </xdr:from>
    <xdr:ext cx="200025" cy="876300"/>
    <xdr:sp macro="" textlink="">
      <xdr:nvSpPr>
        <xdr:cNvPr id="11" name="Shape 11"/>
        <xdr:cNvSpPr/>
      </xdr:nvSpPr>
      <xdr:spPr>
        <a:xfrm>
          <a:off x="5260275" y="3351375"/>
          <a:ext cx="171450" cy="8572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600075</xdr:colOff>
      <xdr:row>42</xdr:row>
      <xdr:rowOff>104775</xdr:rowOff>
    </xdr:from>
    <xdr:ext cx="200025" cy="1133475"/>
    <xdr:sp macro="" textlink="">
      <xdr:nvSpPr>
        <xdr:cNvPr id="12" name="Shape 12"/>
        <xdr:cNvSpPr/>
      </xdr:nvSpPr>
      <xdr:spPr>
        <a:xfrm>
          <a:off x="5255513" y="3227550"/>
          <a:ext cx="180975" cy="11049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123825</xdr:colOff>
      <xdr:row>69</xdr:row>
      <xdr:rowOff>133350</xdr:rowOff>
    </xdr:from>
    <xdr:ext cx="200025" cy="876300"/>
    <xdr:sp macro="" textlink="">
      <xdr:nvSpPr>
        <xdr:cNvPr id="13" name="Shape 13"/>
        <xdr:cNvSpPr/>
      </xdr:nvSpPr>
      <xdr:spPr>
        <a:xfrm>
          <a:off x="5260275" y="3351375"/>
          <a:ext cx="171450" cy="8572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866775</xdr:colOff>
      <xdr:row>56</xdr:row>
      <xdr:rowOff>66675</xdr:rowOff>
    </xdr:from>
    <xdr:ext cx="200025" cy="876300"/>
    <xdr:sp macro="" textlink="">
      <xdr:nvSpPr>
        <xdr:cNvPr id="2" name="Shape 11"/>
        <xdr:cNvSpPr/>
      </xdr:nvSpPr>
      <xdr:spPr>
        <a:xfrm>
          <a:off x="5260275" y="3351375"/>
          <a:ext cx="171450" cy="8572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457200</xdr:colOff>
      <xdr:row>76</xdr:row>
      <xdr:rowOff>114300</xdr:rowOff>
    </xdr:from>
    <xdr:ext cx="200025" cy="876300"/>
    <xdr:sp macro="" textlink="">
      <xdr:nvSpPr>
        <xdr:cNvPr id="3" name="Shape 11"/>
        <xdr:cNvSpPr/>
      </xdr:nvSpPr>
      <xdr:spPr>
        <a:xfrm>
          <a:off x="5260275" y="3351375"/>
          <a:ext cx="171450" cy="85725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762000</xdr:colOff>
      <xdr:row>84</xdr:row>
      <xdr:rowOff>95250</xdr:rowOff>
    </xdr:from>
    <xdr:ext cx="200025" cy="857250"/>
    <xdr:sp macro="" textlink="">
      <xdr:nvSpPr>
        <xdr:cNvPr id="14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92</xdr:row>
      <xdr:rowOff>114300</xdr:rowOff>
    </xdr:from>
    <xdr:ext cx="200025" cy="857250"/>
    <xdr:sp macro="" textlink="">
      <xdr:nvSpPr>
        <xdr:cNvPr id="4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219075</xdr:colOff>
      <xdr:row>102</xdr:row>
      <xdr:rowOff>85725</xdr:rowOff>
    </xdr:from>
    <xdr:ext cx="200025" cy="857250"/>
    <xdr:sp macro="" textlink="">
      <xdr:nvSpPr>
        <xdr:cNvPr id="5" name="Shape 14"/>
        <xdr:cNvSpPr/>
      </xdr:nvSpPr>
      <xdr:spPr>
        <a:xfrm>
          <a:off x="5260275" y="3360900"/>
          <a:ext cx="171450" cy="8382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714375</xdr:colOff>
      <xdr:row>25</xdr:row>
      <xdr:rowOff>57150</xdr:rowOff>
    </xdr:from>
    <xdr:ext cx="180975" cy="942975"/>
    <xdr:sp macro="" textlink="">
      <xdr:nvSpPr>
        <xdr:cNvPr id="15" name="Shape 15"/>
        <xdr:cNvSpPr/>
      </xdr:nvSpPr>
      <xdr:spPr>
        <a:xfrm>
          <a:off x="5265038" y="3318038"/>
          <a:ext cx="161925" cy="923925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695325</xdr:colOff>
      <xdr:row>35</xdr:row>
      <xdr:rowOff>114300</xdr:rowOff>
    </xdr:from>
    <xdr:ext cx="123825" cy="1143000"/>
    <xdr:sp macro="" textlink="">
      <xdr:nvSpPr>
        <xdr:cNvPr id="16" name="Shape 16"/>
        <xdr:cNvSpPr/>
      </xdr:nvSpPr>
      <xdr:spPr>
        <a:xfrm>
          <a:off x="5288850" y="3213263"/>
          <a:ext cx="114300" cy="11334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4A7DBA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695325</xdr:colOff>
      <xdr:row>35</xdr:row>
      <xdr:rowOff>114300</xdr:rowOff>
    </xdr:from>
    <xdr:ext cx="123825" cy="1143000"/>
    <xdr:sp macro="" textlink="">
      <xdr:nvSpPr>
        <xdr:cNvPr id="17" name="Shape 17"/>
        <xdr:cNvSpPr/>
      </xdr:nvSpPr>
      <xdr:spPr>
        <a:xfrm>
          <a:off x="5288850" y="3213263"/>
          <a:ext cx="114300" cy="11334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704850</xdr:colOff>
      <xdr:row>41</xdr:row>
      <xdr:rowOff>76200</xdr:rowOff>
    </xdr:from>
    <xdr:ext cx="104775" cy="1181100"/>
    <xdr:sp macro="" textlink="">
      <xdr:nvSpPr>
        <xdr:cNvPr id="18" name="Shape 18"/>
        <xdr:cNvSpPr/>
      </xdr:nvSpPr>
      <xdr:spPr>
        <a:xfrm>
          <a:off x="5298375" y="3194213"/>
          <a:ext cx="95250" cy="117157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790575</xdr:colOff>
      <xdr:row>236</xdr:row>
      <xdr:rowOff>114300</xdr:rowOff>
    </xdr:from>
    <xdr:ext cx="200025" cy="1181100"/>
    <xdr:sp macro="" textlink="">
      <xdr:nvSpPr>
        <xdr:cNvPr id="2" name="Shape 19"/>
        <xdr:cNvSpPr/>
      </xdr:nvSpPr>
      <xdr:spPr>
        <a:xfrm>
          <a:off x="4162425" y="77295375"/>
          <a:ext cx="200025" cy="11811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9525</xdr:colOff>
      <xdr:row>297</xdr:row>
      <xdr:rowOff>76200</xdr:rowOff>
    </xdr:from>
    <xdr:ext cx="152400" cy="1076325"/>
    <xdr:sp macro="" textlink="">
      <xdr:nvSpPr>
        <xdr:cNvPr id="3" name="Shape 20"/>
        <xdr:cNvSpPr/>
      </xdr:nvSpPr>
      <xdr:spPr>
        <a:xfrm>
          <a:off x="4352925" y="98755200"/>
          <a:ext cx="152400" cy="1076325"/>
        </a:xfrm>
        <a:prstGeom prst="rightBrace">
          <a:avLst>
            <a:gd name="adj1" fmla="val 40973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2</xdr:col>
      <xdr:colOff>9525</xdr:colOff>
      <xdr:row>403</xdr:row>
      <xdr:rowOff>76200</xdr:rowOff>
    </xdr:from>
    <xdr:ext cx="152400" cy="876300"/>
    <xdr:sp macro="" textlink="">
      <xdr:nvSpPr>
        <xdr:cNvPr id="4" name="Shape 21"/>
        <xdr:cNvSpPr/>
      </xdr:nvSpPr>
      <xdr:spPr>
        <a:xfrm>
          <a:off x="4352925" y="135978900"/>
          <a:ext cx="152400" cy="876300"/>
        </a:xfrm>
        <a:prstGeom prst="rightBrace">
          <a:avLst>
            <a:gd name="adj1" fmla="val 40973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857250</xdr:colOff>
      <xdr:row>225</xdr:row>
      <xdr:rowOff>104775</xdr:rowOff>
    </xdr:from>
    <xdr:ext cx="200025" cy="1181100"/>
    <xdr:sp macro="" textlink="">
      <xdr:nvSpPr>
        <xdr:cNvPr id="5" name="Shape 19"/>
        <xdr:cNvSpPr/>
      </xdr:nvSpPr>
      <xdr:spPr>
        <a:xfrm>
          <a:off x="4229100" y="73409175"/>
          <a:ext cx="200025" cy="11811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1</xdr:col>
      <xdr:colOff>876300</xdr:colOff>
      <xdr:row>353</xdr:row>
      <xdr:rowOff>104775</xdr:rowOff>
    </xdr:from>
    <xdr:ext cx="152400" cy="1076325"/>
    <xdr:sp macro="" textlink="">
      <xdr:nvSpPr>
        <xdr:cNvPr id="6" name="Shape 20"/>
        <xdr:cNvSpPr/>
      </xdr:nvSpPr>
      <xdr:spPr>
        <a:xfrm>
          <a:off x="4248150" y="118519575"/>
          <a:ext cx="152400" cy="1076325"/>
        </a:xfrm>
        <a:prstGeom prst="rightBrace">
          <a:avLst>
            <a:gd name="adj1" fmla="val 40973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1066800</xdr:colOff>
      <xdr:row>886</xdr:row>
      <xdr:rowOff>114300</xdr:rowOff>
    </xdr:from>
    <xdr:ext cx="95250" cy="742950"/>
    <xdr:sp macro="" textlink="">
      <xdr:nvSpPr>
        <xdr:cNvPr id="22" name="Shape 22"/>
        <xdr:cNvSpPr/>
      </xdr:nvSpPr>
      <xdr:spPr>
        <a:xfrm>
          <a:off x="5307900" y="3418050"/>
          <a:ext cx="76200" cy="723900"/>
        </a:xfrm>
        <a:prstGeom prst="rightBrace">
          <a:avLst>
            <a:gd name="adj1" fmla="val 4758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22</xdr:row>
      <xdr:rowOff>104775</xdr:rowOff>
    </xdr:from>
    <xdr:ext cx="219075" cy="904875"/>
    <xdr:sp macro="" textlink="">
      <xdr:nvSpPr>
        <xdr:cNvPr id="23" name="Shape 23"/>
        <xdr:cNvSpPr/>
      </xdr:nvSpPr>
      <xdr:spPr>
        <a:xfrm>
          <a:off x="5245988" y="3337088"/>
          <a:ext cx="200025" cy="885825"/>
        </a:xfrm>
        <a:prstGeom prst="rightBrace">
          <a:avLst>
            <a:gd name="adj1" fmla="val 46196"/>
            <a:gd name="adj2" fmla="val 50000"/>
          </a:avLst>
        </a:prstGeom>
        <a:noFill/>
        <a:ln w="222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95250</xdr:colOff>
      <xdr:row>15</xdr:row>
      <xdr:rowOff>19050</xdr:rowOff>
    </xdr:from>
    <xdr:ext cx="238125" cy="1009650"/>
    <xdr:sp macro="" textlink="">
      <xdr:nvSpPr>
        <xdr:cNvPr id="24" name="Shape 24"/>
        <xdr:cNvSpPr/>
      </xdr:nvSpPr>
      <xdr:spPr>
        <a:xfrm>
          <a:off x="5231700" y="3279938"/>
          <a:ext cx="228600" cy="1000125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47625</xdr:colOff>
      <xdr:row>27</xdr:row>
      <xdr:rowOff>57150</xdr:rowOff>
    </xdr:from>
    <xdr:ext cx="219075" cy="885825"/>
    <xdr:sp macro="" textlink="">
      <xdr:nvSpPr>
        <xdr:cNvPr id="25" name="Shape 25"/>
        <xdr:cNvSpPr/>
      </xdr:nvSpPr>
      <xdr:spPr>
        <a:xfrm>
          <a:off x="5241225" y="3341850"/>
          <a:ext cx="209550" cy="876300"/>
        </a:xfrm>
        <a:prstGeom prst="rightBrace">
          <a:avLst>
            <a:gd name="adj1" fmla="val 8333"/>
            <a:gd name="adj2" fmla="val 50000"/>
          </a:avLst>
        </a:prstGeom>
        <a:noFill/>
        <a:ln w="9525" cap="flat" cmpd="sng">
          <a:solidFill>
            <a:srgbClr val="FF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drawing" Target="../drawings/drawing12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9" tint="-0.249977111117893"/>
  </sheetPr>
  <dimension ref="A1:F163"/>
  <sheetViews>
    <sheetView tabSelected="1" zoomScale="110" zoomScaleNormal="110" workbookViewId="0">
      <selection activeCell="E18" sqref="E18"/>
    </sheetView>
  </sheetViews>
  <sheetFormatPr defaultRowHeight="21"/>
  <cols>
    <col min="1" max="1" width="5.875" style="1356" customWidth="1"/>
    <col min="2" max="2" width="127" style="1364" customWidth="1"/>
    <col min="3" max="3" width="17" style="1358" customWidth="1"/>
    <col min="4" max="5" width="13.75" style="1356" customWidth="1"/>
    <col min="6" max="6" width="9" style="1360"/>
    <col min="7" max="16384" width="9" style="1361"/>
  </cols>
  <sheetData>
    <row r="1" spans="1:6" s="1355" customFormat="1" ht="23.25">
      <c r="A1" s="1351" t="s">
        <v>1</v>
      </c>
      <c r="B1" s="1352" t="s">
        <v>2</v>
      </c>
      <c r="C1" s="1353" t="s">
        <v>5</v>
      </c>
      <c r="D1" s="1351" t="s">
        <v>7</v>
      </c>
      <c r="E1" s="1351" t="s">
        <v>8</v>
      </c>
      <c r="F1" s="1354"/>
    </row>
    <row r="2" spans="1:6">
      <c r="A2" s="1356">
        <v>1</v>
      </c>
      <c r="B2" s="1357" t="s">
        <v>1206</v>
      </c>
      <c r="C2" s="1358" t="s">
        <v>14</v>
      </c>
      <c r="D2" s="1356" t="s">
        <v>18</v>
      </c>
      <c r="E2" s="1359" t="s">
        <v>19</v>
      </c>
    </row>
    <row r="3" spans="1:6" ht="42">
      <c r="A3" s="1356">
        <v>2</v>
      </c>
      <c r="B3" s="1357" t="s">
        <v>1207</v>
      </c>
      <c r="C3" s="1358" t="s">
        <v>14</v>
      </c>
      <c r="D3" s="1356" t="s">
        <v>28</v>
      </c>
      <c r="E3" s="1359" t="s">
        <v>19</v>
      </c>
    </row>
    <row r="4" spans="1:6" ht="42">
      <c r="A4" s="1356">
        <v>3</v>
      </c>
      <c r="B4" s="1357" t="s">
        <v>1208</v>
      </c>
      <c r="C4" s="1358" t="s">
        <v>14</v>
      </c>
      <c r="D4" s="1356" t="s">
        <v>28</v>
      </c>
      <c r="E4" s="1359" t="s">
        <v>19</v>
      </c>
    </row>
    <row r="5" spans="1:6">
      <c r="A5" s="1356">
        <v>4</v>
      </c>
      <c r="B5" s="1362" t="s">
        <v>30</v>
      </c>
      <c r="C5" s="1358" t="s">
        <v>14</v>
      </c>
      <c r="D5" s="1356" t="s">
        <v>18</v>
      </c>
      <c r="E5" s="1359" t="s">
        <v>19</v>
      </c>
    </row>
    <row r="6" spans="1:6">
      <c r="A6" s="1356">
        <v>5</v>
      </c>
      <c r="B6" s="1362" t="s">
        <v>32</v>
      </c>
      <c r="C6" s="1358" t="s">
        <v>14</v>
      </c>
      <c r="D6" s="1356" t="s">
        <v>18</v>
      </c>
      <c r="E6" s="1359" t="s">
        <v>19</v>
      </c>
    </row>
    <row r="7" spans="1:6">
      <c r="A7" s="1356">
        <v>6</v>
      </c>
      <c r="B7" s="1357" t="s">
        <v>36</v>
      </c>
      <c r="C7" s="1358" t="s">
        <v>14</v>
      </c>
      <c r="D7" s="1356" t="s">
        <v>28</v>
      </c>
      <c r="E7" s="1359" t="s">
        <v>19</v>
      </c>
    </row>
    <row r="8" spans="1:6">
      <c r="A8" s="1356">
        <v>7</v>
      </c>
      <c r="B8" s="1362" t="s">
        <v>45</v>
      </c>
      <c r="C8" s="1358" t="s">
        <v>14</v>
      </c>
      <c r="D8" s="1363" t="s">
        <v>28</v>
      </c>
      <c r="E8" s="1359" t="s">
        <v>19</v>
      </c>
    </row>
    <row r="9" spans="1:6">
      <c r="A9" s="1356">
        <v>8</v>
      </c>
      <c r="B9" s="1364" t="s">
        <v>52</v>
      </c>
      <c r="C9" s="1358" t="s">
        <v>14</v>
      </c>
      <c r="D9" s="1356" t="s">
        <v>53</v>
      </c>
      <c r="E9" s="1359" t="s">
        <v>19</v>
      </c>
    </row>
    <row r="10" spans="1:6">
      <c r="A10" s="1356">
        <v>9</v>
      </c>
      <c r="B10" s="1364" t="s">
        <v>58</v>
      </c>
      <c r="C10" s="1358" t="s">
        <v>14</v>
      </c>
      <c r="D10" s="1356" t="s">
        <v>53</v>
      </c>
      <c r="E10" s="1359" t="s">
        <v>19</v>
      </c>
    </row>
    <row r="11" spans="1:6">
      <c r="A11" s="1356">
        <v>10</v>
      </c>
      <c r="B11" s="1364" t="s">
        <v>59</v>
      </c>
      <c r="C11" s="1358" t="s">
        <v>60</v>
      </c>
      <c r="D11" s="1356" t="s">
        <v>61</v>
      </c>
      <c r="E11" s="1359" t="s">
        <v>19</v>
      </c>
    </row>
    <row r="12" spans="1:6">
      <c r="A12" s="1356">
        <v>11</v>
      </c>
      <c r="B12" s="1365" t="s">
        <v>63</v>
      </c>
      <c r="C12" s="1358" t="s">
        <v>60</v>
      </c>
      <c r="D12" s="1356" t="s">
        <v>61</v>
      </c>
      <c r="E12" s="1359" t="s">
        <v>19</v>
      </c>
    </row>
    <row r="13" spans="1:6">
      <c r="A13" s="1356">
        <v>12</v>
      </c>
      <c r="B13" s="1364" t="s">
        <v>64</v>
      </c>
      <c r="C13" s="1358" t="s">
        <v>60</v>
      </c>
      <c r="D13" s="1356" t="s">
        <v>61</v>
      </c>
      <c r="E13" s="1359" t="s">
        <v>19</v>
      </c>
    </row>
    <row r="14" spans="1:6">
      <c r="A14" s="1356">
        <v>13</v>
      </c>
      <c r="B14" s="1364" t="s">
        <v>66</v>
      </c>
      <c r="C14" s="1358" t="s">
        <v>67</v>
      </c>
      <c r="D14" s="1356" t="s">
        <v>18</v>
      </c>
      <c r="E14" s="1359" t="s">
        <v>19</v>
      </c>
    </row>
    <row r="15" spans="1:6">
      <c r="A15" s="1356">
        <v>14</v>
      </c>
      <c r="B15" s="1362" t="s">
        <v>68</v>
      </c>
      <c r="C15" s="1358" t="s">
        <v>67</v>
      </c>
      <c r="D15" s="1356" t="s">
        <v>18</v>
      </c>
      <c r="E15" s="1359" t="s">
        <v>19</v>
      </c>
    </row>
    <row r="16" spans="1:6">
      <c r="A16" s="1356">
        <v>15</v>
      </c>
      <c r="B16" s="1364" t="s">
        <v>69</v>
      </c>
      <c r="C16" s="1358" t="s">
        <v>67</v>
      </c>
      <c r="D16" s="1356" t="s">
        <v>70</v>
      </c>
      <c r="E16" s="1359" t="s">
        <v>19</v>
      </c>
    </row>
    <row r="17" spans="1:5" ht="24" customHeight="1">
      <c r="A17" s="1356">
        <v>16</v>
      </c>
      <c r="B17" s="1364" t="s">
        <v>72</v>
      </c>
      <c r="C17" s="1358" t="s">
        <v>67</v>
      </c>
      <c r="D17" s="1356" t="s">
        <v>73</v>
      </c>
      <c r="E17" s="1359" t="s">
        <v>19</v>
      </c>
    </row>
    <row r="18" spans="1:5">
      <c r="A18" s="1356">
        <v>17</v>
      </c>
      <c r="B18" s="1364" t="s">
        <v>75</v>
      </c>
      <c r="C18" s="1358" t="s">
        <v>67</v>
      </c>
      <c r="D18" s="1356" t="s">
        <v>73</v>
      </c>
      <c r="E18" s="1359" t="s">
        <v>19</v>
      </c>
    </row>
    <row r="19" spans="1:5">
      <c r="A19" s="1356">
        <v>18</v>
      </c>
      <c r="B19" s="1364" t="s">
        <v>76</v>
      </c>
      <c r="C19" s="1358" t="s">
        <v>67</v>
      </c>
      <c r="D19" s="1356" t="s">
        <v>18</v>
      </c>
      <c r="E19" s="1359" t="s">
        <v>19</v>
      </c>
    </row>
    <row r="20" spans="1:5">
      <c r="A20" s="1356">
        <v>19</v>
      </c>
      <c r="B20" s="1362" t="s">
        <v>77</v>
      </c>
      <c r="C20" s="1358" t="s">
        <v>67</v>
      </c>
      <c r="D20" s="1356" t="s">
        <v>18</v>
      </c>
      <c r="E20" s="1359" t="s">
        <v>19</v>
      </c>
    </row>
    <row r="21" spans="1:5">
      <c r="A21" s="1356">
        <v>20</v>
      </c>
      <c r="B21" s="1364" t="s">
        <v>81</v>
      </c>
      <c r="C21" s="1358" t="s">
        <v>67</v>
      </c>
      <c r="D21" s="1356" t="s">
        <v>18</v>
      </c>
      <c r="E21" s="1359" t="s">
        <v>19</v>
      </c>
    </row>
    <row r="22" spans="1:5">
      <c r="A22" s="1356">
        <v>21</v>
      </c>
      <c r="B22" s="1364" t="s">
        <v>85</v>
      </c>
      <c r="C22" s="1358" t="s">
        <v>67</v>
      </c>
      <c r="D22" s="1356" t="s">
        <v>18</v>
      </c>
      <c r="E22" s="1359" t="s">
        <v>19</v>
      </c>
    </row>
    <row r="23" spans="1:5">
      <c r="A23" s="1356">
        <v>22</v>
      </c>
      <c r="B23" s="1364" t="s">
        <v>88</v>
      </c>
      <c r="C23" s="1358" t="s">
        <v>67</v>
      </c>
      <c r="D23" s="1356" t="s">
        <v>18</v>
      </c>
      <c r="E23" s="1359" t="s">
        <v>19</v>
      </c>
    </row>
    <row r="24" spans="1:5">
      <c r="A24" s="1356">
        <v>23</v>
      </c>
      <c r="B24" s="1362" t="s">
        <v>89</v>
      </c>
      <c r="C24" s="1358" t="s">
        <v>67</v>
      </c>
      <c r="D24" s="1356" t="s">
        <v>18</v>
      </c>
      <c r="E24" s="1359" t="s">
        <v>19</v>
      </c>
    </row>
    <row r="25" spans="1:5">
      <c r="A25" s="1356">
        <v>24</v>
      </c>
      <c r="B25" s="1362" t="s">
        <v>90</v>
      </c>
      <c r="C25" s="1358" t="s">
        <v>67</v>
      </c>
      <c r="D25" s="1356" t="s">
        <v>18</v>
      </c>
      <c r="E25" s="1359" t="s">
        <v>19</v>
      </c>
    </row>
    <row r="26" spans="1:5">
      <c r="A26" s="1356">
        <v>25</v>
      </c>
      <c r="B26" s="1362" t="s">
        <v>94</v>
      </c>
      <c r="C26" s="1358" t="s">
        <v>67</v>
      </c>
      <c r="D26" s="1356" t="s">
        <v>18</v>
      </c>
      <c r="E26" s="1359" t="s">
        <v>19</v>
      </c>
    </row>
    <row r="27" spans="1:5" ht="42">
      <c r="A27" s="1356">
        <v>26</v>
      </c>
      <c r="B27" s="1364" t="s">
        <v>96</v>
      </c>
      <c r="C27" s="1358" t="s">
        <v>97</v>
      </c>
      <c r="D27" s="1356" t="s">
        <v>98</v>
      </c>
      <c r="E27" s="1359" t="s">
        <v>19</v>
      </c>
    </row>
    <row r="28" spans="1:5">
      <c r="A28" s="1356">
        <v>27</v>
      </c>
      <c r="B28" s="1364" t="s">
        <v>100</v>
      </c>
      <c r="C28" s="1358" t="s">
        <v>97</v>
      </c>
      <c r="D28" s="1356" t="s">
        <v>98</v>
      </c>
      <c r="E28" s="1359" t="s">
        <v>19</v>
      </c>
    </row>
    <row r="29" spans="1:5" ht="42">
      <c r="A29" s="1356">
        <v>28</v>
      </c>
      <c r="B29" s="1362" t="s">
        <v>102</v>
      </c>
      <c r="C29" s="1358" t="s">
        <v>97</v>
      </c>
      <c r="D29" s="1356" t="s">
        <v>98</v>
      </c>
      <c r="E29" s="1359" t="s">
        <v>19</v>
      </c>
    </row>
    <row r="30" spans="1:5">
      <c r="A30" s="1356">
        <v>29</v>
      </c>
      <c r="B30" s="1357" t="s">
        <v>107</v>
      </c>
      <c r="C30" s="1358" t="s">
        <v>97</v>
      </c>
      <c r="D30" s="1356" t="s">
        <v>98</v>
      </c>
      <c r="E30" s="1359" t="s">
        <v>19</v>
      </c>
    </row>
    <row r="31" spans="1:5">
      <c r="A31" s="1356">
        <v>30</v>
      </c>
      <c r="B31" s="1362" t="s">
        <v>109</v>
      </c>
      <c r="C31" s="1358" t="s">
        <v>97</v>
      </c>
      <c r="D31" s="1356" t="s">
        <v>98</v>
      </c>
      <c r="E31" s="1359" t="s">
        <v>19</v>
      </c>
    </row>
    <row r="32" spans="1:5">
      <c r="A32" s="1356">
        <v>31</v>
      </c>
      <c r="B32" s="1364" t="s">
        <v>111</v>
      </c>
      <c r="C32" s="1358" t="s">
        <v>97</v>
      </c>
      <c r="D32" s="1356" t="s">
        <v>98</v>
      </c>
      <c r="E32" s="1359" t="s">
        <v>19</v>
      </c>
    </row>
    <row r="33" spans="1:5">
      <c r="A33" s="1356">
        <v>32</v>
      </c>
      <c r="B33" s="1364" t="s">
        <v>113</v>
      </c>
      <c r="C33" s="1358" t="s">
        <v>97</v>
      </c>
      <c r="D33" s="1356" t="s">
        <v>98</v>
      </c>
      <c r="E33" s="1359" t="s">
        <v>19</v>
      </c>
    </row>
    <row r="34" spans="1:5" ht="42">
      <c r="A34" s="1356">
        <v>33</v>
      </c>
      <c r="B34" s="1362" t="s">
        <v>1209</v>
      </c>
      <c r="C34" s="1358" t="s">
        <v>97</v>
      </c>
      <c r="D34" s="1356" t="s">
        <v>98</v>
      </c>
      <c r="E34" s="1359" t="s">
        <v>19</v>
      </c>
    </row>
    <row r="35" spans="1:5" ht="42">
      <c r="A35" s="1356">
        <v>34</v>
      </c>
      <c r="B35" s="1362" t="s">
        <v>1210</v>
      </c>
      <c r="C35" s="1358" t="s">
        <v>97</v>
      </c>
      <c r="D35" s="1356" t="s">
        <v>98</v>
      </c>
      <c r="E35" s="1359" t="s">
        <v>19</v>
      </c>
    </row>
    <row r="36" spans="1:5">
      <c r="A36" s="1356">
        <v>35</v>
      </c>
      <c r="B36" s="1362" t="s">
        <v>1211</v>
      </c>
      <c r="C36" s="1358" t="s">
        <v>97</v>
      </c>
      <c r="D36" s="1356" t="s">
        <v>70</v>
      </c>
      <c r="E36" s="1359" t="s">
        <v>19</v>
      </c>
    </row>
    <row r="37" spans="1:5">
      <c r="A37" s="1356">
        <v>36</v>
      </c>
      <c r="B37" s="1364" t="s">
        <v>122</v>
      </c>
      <c r="C37" s="1358" t="s">
        <v>97</v>
      </c>
      <c r="D37" s="1356" t="s">
        <v>123</v>
      </c>
      <c r="E37" s="1359" t="s">
        <v>19</v>
      </c>
    </row>
    <row r="38" spans="1:5">
      <c r="A38" s="1356">
        <v>37</v>
      </c>
      <c r="B38" s="1364" t="s">
        <v>129</v>
      </c>
      <c r="C38" s="1358" t="s">
        <v>97</v>
      </c>
      <c r="D38" s="1356" t="s">
        <v>123</v>
      </c>
      <c r="E38" s="1359" t="s">
        <v>19</v>
      </c>
    </row>
    <row r="39" spans="1:5">
      <c r="A39" s="1356">
        <v>38</v>
      </c>
      <c r="B39" s="1364" t="s">
        <v>130</v>
      </c>
      <c r="C39" s="1358" t="s">
        <v>97</v>
      </c>
      <c r="D39" s="1356" t="s">
        <v>98</v>
      </c>
      <c r="E39" s="1359" t="s">
        <v>19</v>
      </c>
    </row>
    <row r="40" spans="1:5">
      <c r="A40" s="1356">
        <v>39</v>
      </c>
      <c r="B40" s="1364" t="s">
        <v>134</v>
      </c>
      <c r="C40" s="1358" t="s">
        <v>97</v>
      </c>
      <c r="D40" s="1356" t="s">
        <v>53</v>
      </c>
      <c r="E40" s="1359" t="s">
        <v>19</v>
      </c>
    </row>
    <row r="41" spans="1:5">
      <c r="A41" s="1356">
        <v>40</v>
      </c>
      <c r="B41" s="1366" t="s">
        <v>137</v>
      </c>
      <c r="C41" s="1358" t="s">
        <v>97</v>
      </c>
      <c r="D41" s="1356" t="s">
        <v>53</v>
      </c>
      <c r="E41" s="1359" t="s">
        <v>19</v>
      </c>
    </row>
    <row r="42" spans="1:5">
      <c r="A42" s="1356">
        <v>41</v>
      </c>
      <c r="B42" s="1366" t="s">
        <v>141</v>
      </c>
      <c r="C42" s="1358" t="s">
        <v>97</v>
      </c>
      <c r="D42" s="1356" t="s">
        <v>53</v>
      </c>
      <c r="E42" s="1359" t="s">
        <v>19</v>
      </c>
    </row>
    <row r="43" spans="1:5">
      <c r="A43" s="1356">
        <v>42</v>
      </c>
      <c r="B43" s="1366" t="s">
        <v>142</v>
      </c>
      <c r="C43" s="1358" t="s">
        <v>97</v>
      </c>
      <c r="D43" s="1356" t="s">
        <v>53</v>
      </c>
      <c r="E43" s="1359" t="s">
        <v>19</v>
      </c>
    </row>
    <row r="44" spans="1:5">
      <c r="A44" s="1356">
        <v>43</v>
      </c>
      <c r="B44" s="1364" t="s">
        <v>143</v>
      </c>
      <c r="C44" s="1358" t="s">
        <v>144</v>
      </c>
      <c r="D44" s="1356" t="s">
        <v>18</v>
      </c>
      <c r="E44" s="1359" t="s">
        <v>19</v>
      </c>
    </row>
    <row r="45" spans="1:5">
      <c r="A45" s="1356">
        <v>44</v>
      </c>
      <c r="B45" s="1364" t="s">
        <v>149</v>
      </c>
      <c r="C45" s="1358" t="s">
        <v>144</v>
      </c>
      <c r="D45" s="1356" t="s">
        <v>18</v>
      </c>
      <c r="E45" s="1359" t="s">
        <v>19</v>
      </c>
    </row>
    <row r="46" spans="1:5">
      <c r="A46" s="1356">
        <v>45</v>
      </c>
      <c r="B46" s="1367" t="s">
        <v>150</v>
      </c>
      <c r="C46" s="1358" t="s">
        <v>144</v>
      </c>
      <c r="D46" s="1356" t="s">
        <v>18</v>
      </c>
      <c r="E46" s="1359" t="s">
        <v>19</v>
      </c>
    </row>
    <row r="47" spans="1:5">
      <c r="A47" s="1356">
        <v>46</v>
      </c>
      <c r="B47" s="1368" t="s">
        <v>153</v>
      </c>
      <c r="C47" s="1358" t="s">
        <v>144</v>
      </c>
      <c r="D47" s="1356" t="s">
        <v>18</v>
      </c>
      <c r="E47" s="1359" t="s">
        <v>19</v>
      </c>
    </row>
    <row r="48" spans="1:5">
      <c r="A48" s="1356">
        <v>47</v>
      </c>
      <c r="B48" s="1367" t="s">
        <v>154</v>
      </c>
      <c r="C48" s="1358" t="s">
        <v>144</v>
      </c>
      <c r="D48" s="1356" t="s">
        <v>18</v>
      </c>
      <c r="E48" s="1359" t="s">
        <v>19</v>
      </c>
    </row>
    <row r="49" spans="1:5">
      <c r="A49" s="1356">
        <v>48</v>
      </c>
      <c r="B49" s="1368" t="s">
        <v>156</v>
      </c>
      <c r="C49" s="1358" t="s">
        <v>144</v>
      </c>
      <c r="D49" s="1356" t="s">
        <v>18</v>
      </c>
      <c r="E49" s="1359" t="s">
        <v>19</v>
      </c>
    </row>
    <row r="50" spans="1:5">
      <c r="A50" s="1356">
        <v>49</v>
      </c>
      <c r="B50" s="1367" t="s">
        <v>158</v>
      </c>
      <c r="C50" s="1358" t="s">
        <v>144</v>
      </c>
      <c r="D50" s="1356" t="s">
        <v>18</v>
      </c>
      <c r="E50" s="1359" t="s">
        <v>19</v>
      </c>
    </row>
    <row r="51" spans="1:5">
      <c r="A51" s="1356">
        <v>50</v>
      </c>
      <c r="B51" s="1367" t="s">
        <v>159</v>
      </c>
      <c r="C51" s="1358" t="s">
        <v>144</v>
      </c>
      <c r="D51" s="1356" t="s">
        <v>18</v>
      </c>
      <c r="E51" s="1359" t="s">
        <v>19</v>
      </c>
    </row>
    <row r="52" spans="1:5">
      <c r="A52" s="1356">
        <v>51</v>
      </c>
      <c r="B52" s="1367" t="s">
        <v>161</v>
      </c>
      <c r="C52" s="1358" t="s">
        <v>144</v>
      </c>
      <c r="D52" s="1356" t="s">
        <v>18</v>
      </c>
      <c r="E52" s="1359" t="s">
        <v>19</v>
      </c>
    </row>
    <row r="53" spans="1:5">
      <c r="A53" s="1356">
        <v>52</v>
      </c>
      <c r="B53" s="1369" t="s">
        <v>162</v>
      </c>
      <c r="C53" s="1358" t="s">
        <v>144</v>
      </c>
      <c r="D53" s="1356" t="s">
        <v>18</v>
      </c>
      <c r="E53" s="1359" t="s">
        <v>19</v>
      </c>
    </row>
    <row r="54" spans="1:5">
      <c r="A54" s="1356">
        <v>53</v>
      </c>
      <c r="B54" s="1369" t="s">
        <v>163</v>
      </c>
      <c r="C54" s="1358" t="s">
        <v>144</v>
      </c>
      <c r="D54" s="1356" t="s">
        <v>18</v>
      </c>
      <c r="E54" s="1359" t="s">
        <v>19</v>
      </c>
    </row>
    <row r="55" spans="1:5">
      <c r="A55" s="1356">
        <v>54</v>
      </c>
      <c r="B55" s="1370" t="s">
        <v>164</v>
      </c>
      <c r="C55" s="1358" t="s">
        <v>144</v>
      </c>
      <c r="D55" s="1356" t="s">
        <v>18</v>
      </c>
      <c r="E55" s="1359" t="s">
        <v>19</v>
      </c>
    </row>
    <row r="56" spans="1:5">
      <c r="A56" s="1356">
        <v>55</v>
      </c>
      <c r="B56" s="1370" t="s">
        <v>165</v>
      </c>
      <c r="C56" s="1358" t="s">
        <v>144</v>
      </c>
      <c r="D56" s="1356" t="s">
        <v>18</v>
      </c>
      <c r="E56" s="1359" t="s">
        <v>19</v>
      </c>
    </row>
    <row r="57" spans="1:5">
      <c r="A57" s="1356">
        <v>56</v>
      </c>
      <c r="B57" s="1367" t="s">
        <v>166</v>
      </c>
      <c r="C57" s="1358" t="s">
        <v>144</v>
      </c>
      <c r="D57" s="1356" t="s">
        <v>18</v>
      </c>
      <c r="E57" s="1359" t="s">
        <v>19</v>
      </c>
    </row>
    <row r="58" spans="1:5">
      <c r="A58" s="1356">
        <v>57</v>
      </c>
      <c r="B58" s="1367" t="s">
        <v>167</v>
      </c>
      <c r="C58" s="1358" t="s">
        <v>144</v>
      </c>
      <c r="D58" s="1356" t="s">
        <v>18</v>
      </c>
      <c r="E58" s="1359" t="s">
        <v>19</v>
      </c>
    </row>
    <row r="59" spans="1:5">
      <c r="A59" s="1356">
        <v>58</v>
      </c>
      <c r="B59" s="1368" t="s">
        <v>168</v>
      </c>
      <c r="C59" s="1358" t="s">
        <v>144</v>
      </c>
      <c r="D59" s="1356" t="s">
        <v>18</v>
      </c>
      <c r="E59" s="1359" t="s">
        <v>19</v>
      </c>
    </row>
    <row r="60" spans="1:5">
      <c r="A60" s="1356">
        <v>59</v>
      </c>
      <c r="B60" s="1368" t="s">
        <v>171</v>
      </c>
      <c r="C60" s="1358" t="s">
        <v>144</v>
      </c>
      <c r="D60" s="1356" t="s">
        <v>18</v>
      </c>
      <c r="E60" s="1359" t="s">
        <v>19</v>
      </c>
    </row>
    <row r="61" spans="1:5">
      <c r="A61" s="1356">
        <v>60</v>
      </c>
      <c r="B61" s="1368" t="s">
        <v>172</v>
      </c>
      <c r="C61" s="1358" t="s">
        <v>144</v>
      </c>
      <c r="D61" s="1356" t="s">
        <v>18</v>
      </c>
      <c r="E61" s="1359" t="s">
        <v>19</v>
      </c>
    </row>
    <row r="62" spans="1:5">
      <c r="A62" s="1356">
        <v>61</v>
      </c>
      <c r="B62" s="1368" t="s">
        <v>173</v>
      </c>
      <c r="C62" s="1358" t="s">
        <v>144</v>
      </c>
      <c r="D62" s="1356" t="s">
        <v>18</v>
      </c>
      <c r="E62" s="1359" t="s">
        <v>19</v>
      </c>
    </row>
    <row r="63" spans="1:5">
      <c r="A63" s="1356">
        <v>62</v>
      </c>
      <c r="B63" s="1368" t="s">
        <v>175</v>
      </c>
      <c r="C63" s="1358" t="s">
        <v>144</v>
      </c>
      <c r="D63" s="1356" t="s">
        <v>18</v>
      </c>
      <c r="E63" s="1359" t="s">
        <v>19</v>
      </c>
    </row>
    <row r="64" spans="1:5">
      <c r="A64" s="1356">
        <v>63</v>
      </c>
      <c r="B64" s="1371" t="s">
        <v>176</v>
      </c>
      <c r="C64" s="1358" t="s">
        <v>144</v>
      </c>
      <c r="D64" s="1356" t="s">
        <v>18</v>
      </c>
      <c r="E64" s="1359" t="s">
        <v>19</v>
      </c>
    </row>
    <row r="65" spans="1:5">
      <c r="A65" s="1356">
        <v>64</v>
      </c>
      <c r="B65" s="1367" t="s">
        <v>177</v>
      </c>
      <c r="C65" s="1358" t="s">
        <v>144</v>
      </c>
      <c r="D65" s="1356" t="s">
        <v>18</v>
      </c>
      <c r="E65" s="1359" t="s">
        <v>19</v>
      </c>
    </row>
    <row r="66" spans="1:5">
      <c r="A66" s="1356">
        <v>65</v>
      </c>
      <c r="B66" s="1367" t="s">
        <v>179</v>
      </c>
      <c r="C66" s="1358" t="s">
        <v>144</v>
      </c>
      <c r="D66" s="1356" t="s">
        <v>18</v>
      </c>
      <c r="E66" s="1359" t="s">
        <v>19</v>
      </c>
    </row>
    <row r="67" spans="1:5">
      <c r="A67" s="1356">
        <v>66</v>
      </c>
      <c r="B67" s="1367" t="s">
        <v>180</v>
      </c>
      <c r="C67" s="1358" t="s">
        <v>144</v>
      </c>
      <c r="D67" s="1356" t="s">
        <v>18</v>
      </c>
      <c r="E67" s="1359" t="s">
        <v>19</v>
      </c>
    </row>
    <row r="68" spans="1:5">
      <c r="A68" s="1356">
        <v>67</v>
      </c>
      <c r="B68" s="1367" t="s">
        <v>183</v>
      </c>
      <c r="C68" s="1358" t="s">
        <v>144</v>
      </c>
      <c r="D68" s="1356" t="s">
        <v>184</v>
      </c>
      <c r="E68" s="1359" t="s">
        <v>19</v>
      </c>
    </row>
    <row r="69" spans="1:5">
      <c r="A69" s="1356">
        <v>68</v>
      </c>
      <c r="B69" s="1368" t="s">
        <v>188</v>
      </c>
      <c r="C69" s="1358" t="s">
        <v>144</v>
      </c>
      <c r="D69" s="1356" t="s">
        <v>73</v>
      </c>
      <c r="E69" s="1359" t="s">
        <v>19</v>
      </c>
    </row>
    <row r="70" spans="1:5">
      <c r="A70" s="1356">
        <v>69</v>
      </c>
      <c r="B70" s="1368" t="s">
        <v>190</v>
      </c>
      <c r="C70" s="1358" t="s">
        <v>144</v>
      </c>
      <c r="D70" s="1356" t="s">
        <v>61</v>
      </c>
      <c r="E70" s="1359" t="s">
        <v>19</v>
      </c>
    </row>
    <row r="71" spans="1:5">
      <c r="A71" s="1356">
        <v>70</v>
      </c>
      <c r="B71" s="1367" t="s">
        <v>191</v>
      </c>
      <c r="C71" s="1358" t="s">
        <v>144</v>
      </c>
      <c r="D71" s="1356" t="s">
        <v>53</v>
      </c>
      <c r="E71" s="1359" t="s">
        <v>19</v>
      </c>
    </row>
    <row r="72" spans="1:5">
      <c r="A72" s="1356">
        <v>71</v>
      </c>
      <c r="B72" s="1367" t="s">
        <v>192</v>
      </c>
      <c r="C72" s="1358" t="s">
        <v>144</v>
      </c>
      <c r="D72" s="1356" t="s">
        <v>53</v>
      </c>
      <c r="E72" s="1359" t="s">
        <v>19</v>
      </c>
    </row>
    <row r="73" spans="1:5">
      <c r="A73" s="1356">
        <v>72</v>
      </c>
      <c r="B73" s="1370" t="s">
        <v>194</v>
      </c>
      <c r="C73" s="1358" t="s">
        <v>144</v>
      </c>
      <c r="D73" s="1356" t="s">
        <v>196</v>
      </c>
      <c r="E73" s="1359" t="s">
        <v>19</v>
      </c>
    </row>
    <row r="74" spans="1:5">
      <c r="A74" s="1356">
        <v>73</v>
      </c>
      <c r="B74" s="1370" t="s">
        <v>197</v>
      </c>
      <c r="C74" s="1358" t="s">
        <v>144</v>
      </c>
      <c r="D74" s="1356" t="s">
        <v>53</v>
      </c>
      <c r="E74" s="1359" t="s">
        <v>19</v>
      </c>
    </row>
    <row r="75" spans="1:5">
      <c r="A75" s="1356">
        <v>74</v>
      </c>
      <c r="B75" s="1367" t="s">
        <v>198</v>
      </c>
      <c r="C75" s="1358" t="s">
        <v>144</v>
      </c>
      <c r="D75" s="1356" t="s">
        <v>196</v>
      </c>
      <c r="E75" s="1359" t="s">
        <v>19</v>
      </c>
    </row>
    <row r="76" spans="1:5">
      <c r="A76" s="1356">
        <v>75</v>
      </c>
      <c r="B76" s="1367" t="s">
        <v>200</v>
      </c>
      <c r="C76" s="1358" t="s">
        <v>144</v>
      </c>
      <c r="D76" s="1356" t="s">
        <v>196</v>
      </c>
      <c r="E76" s="1359" t="s">
        <v>19</v>
      </c>
    </row>
    <row r="77" spans="1:5">
      <c r="A77" s="1356">
        <v>76</v>
      </c>
      <c r="B77" s="1367" t="s">
        <v>203</v>
      </c>
      <c r="C77" s="1358" t="s">
        <v>144</v>
      </c>
      <c r="D77" s="1356" t="s">
        <v>196</v>
      </c>
      <c r="E77" s="1359" t="s">
        <v>19</v>
      </c>
    </row>
    <row r="78" spans="1:5">
      <c r="A78" s="1356">
        <v>77</v>
      </c>
      <c r="B78" s="1368" t="s">
        <v>204</v>
      </c>
      <c r="C78" s="1358" t="s">
        <v>144</v>
      </c>
      <c r="D78" s="1356" t="s">
        <v>196</v>
      </c>
      <c r="E78" s="1359" t="s">
        <v>19</v>
      </c>
    </row>
    <row r="79" spans="1:5">
      <c r="A79" s="1356">
        <v>78</v>
      </c>
      <c r="B79" s="1368" t="s">
        <v>206</v>
      </c>
      <c r="C79" s="1358" t="s">
        <v>144</v>
      </c>
      <c r="D79" s="1356" t="s">
        <v>98</v>
      </c>
      <c r="E79" s="1359" t="s">
        <v>19</v>
      </c>
    </row>
    <row r="80" spans="1:5">
      <c r="A80" s="1356">
        <v>79</v>
      </c>
      <c r="B80" s="1368" t="s">
        <v>208</v>
      </c>
      <c r="C80" s="1358" t="s">
        <v>144</v>
      </c>
      <c r="D80" s="1356" t="s">
        <v>98</v>
      </c>
      <c r="E80" s="1359" t="s">
        <v>19</v>
      </c>
    </row>
    <row r="81" spans="1:5">
      <c r="A81" s="1356">
        <v>80</v>
      </c>
      <c r="B81" s="1367" t="s">
        <v>211</v>
      </c>
      <c r="C81" s="1358" t="s">
        <v>144</v>
      </c>
      <c r="D81" s="1356" t="s">
        <v>98</v>
      </c>
      <c r="E81" s="1359" t="s">
        <v>19</v>
      </c>
    </row>
    <row r="82" spans="1:5">
      <c r="A82" s="1356">
        <v>81</v>
      </c>
      <c r="B82" s="1368" t="s">
        <v>214</v>
      </c>
      <c r="C82" s="1358" t="s">
        <v>144</v>
      </c>
      <c r="D82" s="1356" t="s">
        <v>196</v>
      </c>
      <c r="E82" s="1359" t="s">
        <v>19</v>
      </c>
    </row>
    <row r="83" spans="1:5">
      <c r="A83" s="1356">
        <v>82</v>
      </c>
      <c r="B83" s="1368" t="s">
        <v>215</v>
      </c>
      <c r="C83" s="1358" t="s">
        <v>144</v>
      </c>
      <c r="D83" s="1356" t="s">
        <v>196</v>
      </c>
      <c r="E83" s="1359" t="s">
        <v>19</v>
      </c>
    </row>
    <row r="84" spans="1:5">
      <c r="A84" s="1356">
        <v>83</v>
      </c>
      <c r="B84" s="1368" t="s">
        <v>217</v>
      </c>
      <c r="C84" s="1358" t="s">
        <v>144</v>
      </c>
      <c r="D84" s="1356" t="s">
        <v>196</v>
      </c>
      <c r="E84" s="1359" t="s">
        <v>19</v>
      </c>
    </row>
    <row r="85" spans="1:5">
      <c r="A85" s="1356">
        <v>84</v>
      </c>
      <c r="B85" s="1368" t="s">
        <v>219</v>
      </c>
      <c r="C85" s="1358" t="s">
        <v>144</v>
      </c>
      <c r="D85" s="1356" t="s">
        <v>196</v>
      </c>
      <c r="E85" s="1359" t="s">
        <v>19</v>
      </c>
    </row>
    <row r="86" spans="1:5">
      <c r="A86" s="1356">
        <v>85</v>
      </c>
      <c r="B86" s="1368" t="s">
        <v>221</v>
      </c>
      <c r="C86" s="1358" t="s">
        <v>144</v>
      </c>
      <c r="D86" s="1356" t="s">
        <v>196</v>
      </c>
      <c r="E86" s="1359" t="s">
        <v>19</v>
      </c>
    </row>
    <row r="87" spans="1:5">
      <c r="A87" s="1356">
        <v>86</v>
      </c>
      <c r="B87" s="1362" t="s">
        <v>222</v>
      </c>
      <c r="C87" s="1358" t="s">
        <v>144</v>
      </c>
      <c r="D87" s="1356" t="s">
        <v>196</v>
      </c>
      <c r="E87" s="1359" t="s">
        <v>19</v>
      </c>
    </row>
    <row r="88" spans="1:5">
      <c r="A88" s="1356">
        <v>87</v>
      </c>
      <c r="B88" s="1368" t="s">
        <v>224</v>
      </c>
      <c r="C88" s="1358" t="s">
        <v>144</v>
      </c>
      <c r="D88" s="1356" t="s">
        <v>196</v>
      </c>
      <c r="E88" s="1359" t="s">
        <v>19</v>
      </c>
    </row>
    <row r="89" spans="1:5">
      <c r="A89" s="1356">
        <v>88</v>
      </c>
      <c r="B89" s="1367" t="s">
        <v>226</v>
      </c>
      <c r="C89" s="1358" t="s">
        <v>144</v>
      </c>
      <c r="D89" s="1356" t="s">
        <v>123</v>
      </c>
      <c r="E89" s="1359" t="s">
        <v>19</v>
      </c>
    </row>
    <row r="90" spans="1:5">
      <c r="A90" s="1356">
        <v>89</v>
      </c>
      <c r="B90" s="1367" t="s">
        <v>228</v>
      </c>
      <c r="C90" s="1358" t="s">
        <v>144</v>
      </c>
      <c r="D90" s="1356" t="s">
        <v>123</v>
      </c>
      <c r="E90" s="1359" t="s">
        <v>19</v>
      </c>
    </row>
    <row r="91" spans="1:5">
      <c r="A91" s="1356">
        <v>90</v>
      </c>
      <c r="B91" s="1367" t="s">
        <v>230</v>
      </c>
      <c r="C91" s="1358" t="s">
        <v>144</v>
      </c>
      <c r="D91" s="1356" t="s">
        <v>123</v>
      </c>
      <c r="E91" s="1359" t="s">
        <v>19</v>
      </c>
    </row>
    <row r="92" spans="1:5">
      <c r="A92" s="1356">
        <v>91</v>
      </c>
      <c r="B92" s="1367" t="s">
        <v>231</v>
      </c>
      <c r="C92" s="1358" t="s">
        <v>144</v>
      </c>
      <c r="D92" s="1356" t="s">
        <v>123</v>
      </c>
      <c r="E92" s="1359" t="s">
        <v>19</v>
      </c>
    </row>
    <row r="93" spans="1:5">
      <c r="A93" s="1356">
        <v>92</v>
      </c>
      <c r="B93" s="1367" t="s">
        <v>235</v>
      </c>
      <c r="C93" s="1358" t="s">
        <v>144</v>
      </c>
      <c r="D93" s="1356" t="s">
        <v>123</v>
      </c>
      <c r="E93" s="1359" t="s">
        <v>19</v>
      </c>
    </row>
    <row r="94" spans="1:5">
      <c r="A94" s="1356">
        <v>93</v>
      </c>
      <c r="B94" s="1367" t="s">
        <v>237</v>
      </c>
      <c r="C94" s="1358" t="s">
        <v>144</v>
      </c>
      <c r="D94" s="1356" t="s">
        <v>123</v>
      </c>
      <c r="E94" s="1359" t="s">
        <v>19</v>
      </c>
    </row>
    <row r="95" spans="1:5" ht="42">
      <c r="A95" s="1356">
        <v>94</v>
      </c>
      <c r="B95" s="1372" t="s">
        <v>239</v>
      </c>
      <c r="C95" s="1358" t="s">
        <v>240</v>
      </c>
      <c r="D95" s="1356" t="s">
        <v>123</v>
      </c>
      <c r="E95" s="1359" t="s">
        <v>19</v>
      </c>
    </row>
    <row r="96" spans="1:5" ht="42">
      <c r="A96" s="1356">
        <v>95</v>
      </c>
      <c r="B96" s="1372" t="s">
        <v>242</v>
      </c>
      <c r="C96" s="1358" t="s">
        <v>240</v>
      </c>
      <c r="D96" s="1356" t="s">
        <v>123</v>
      </c>
      <c r="E96" s="1359" t="s">
        <v>19</v>
      </c>
    </row>
    <row r="97" spans="1:5" ht="42">
      <c r="A97" s="1356">
        <v>96</v>
      </c>
      <c r="B97" s="1372" t="s">
        <v>244</v>
      </c>
      <c r="C97" s="1358" t="s">
        <v>240</v>
      </c>
      <c r="D97" s="1356" t="s">
        <v>123</v>
      </c>
      <c r="E97" s="1359" t="s">
        <v>19</v>
      </c>
    </row>
    <row r="98" spans="1:5" ht="42">
      <c r="A98" s="1356">
        <v>97</v>
      </c>
      <c r="B98" s="1373" t="s">
        <v>247</v>
      </c>
      <c r="C98" s="1358" t="s">
        <v>240</v>
      </c>
      <c r="D98" s="1356" t="s">
        <v>123</v>
      </c>
      <c r="E98" s="1359" t="s">
        <v>19</v>
      </c>
    </row>
    <row r="99" spans="1:5" ht="42">
      <c r="A99" s="1356">
        <v>98</v>
      </c>
      <c r="B99" s="1373" t="s">
        <v>250</v>
      </c>
      <c r="C99" s="1358" t="s">
        <v>240</v>
      </c>
      <c r="D99" s="1356" t="s">
        <v>123</v>
      </c>
      <c r="E99" s="1359" t="s">
        <v>19</v>
      </c>
    </row>
    <row r="100" spans="1:5">
      <c r="A100" s="1356">
        <v>99</v>
      </c>
      <c r="B100" s="1373" t="s">
        <v>252</v>
      </c>
      <c r="C100" s="1358" t="s">
        <v>240</v>
      </c>
      <c r="D100" s="1356" t="s">
        <v>123</v>
      </c>
      <c r="E100" s="1359" t="s">
        <v>19</v>
      </c>
    </row>
    <row r="101" spans="1:5">
      <c r="A101" s="1356">
        <v>100</v>
      </c>
      <c r="B101" s="1374" t="s">
        <v>254</v>
      </c>
      <c r="C101" s="1375" t="s">
        <v>255</v>
      </c>
      <c r="D101" s="1376" t="s">
        <v>18</v>
      </c>
      <c r="E101" s="1359" t="s">
        <v>19</v>
      </c>
    </row>
    <row r="102" spans="1:5">
      <c r="A102" s="1356">
        <v>101</v>
      </c>
      <c r="B102" s="1377" t="s">
        <v>257</v>
      </c>
      <c r="C102" s="1358" t="s">
        <v>258</v>
      </c>
      <c r="D102" s="1356" t="s">
        <v>61</v>
      </c>
      <c r="E102" s="1359" t="s">
        <v>19</v>
      </c>
    </row>
    <row r="103" spans="1:5">
      <c r="A103" s="1356">
        <v>102</v>
      </c>
      <c r="B103" s="1378" t="s">
        <v>260</v>
      </c>
      <c r="C103" s="1358" t="s">
        <v>258</v>
      </c>
      <c r="D103" s="1356" t="s">
        <v>61</v>
      </c>
      <c r="E103" s="1359" t="s">
        <v>19</v>
      </c>
    </row>
    <row r="104" spans="1:5">
      <c r="A104" s="1356">
        <v>103</v>
      </c>
      <c r="B104" s="1379" t="s">
        <v>262</v>
      </c>
      <c r="C104" s="1358" t="s">
        <v>70</v>
      </c>
      <c r="D104" s="1356" t="s">
        <v>61</v>
      </c>
      <c r="E104" s="1359" t="s">
        <v>19</v>
      </c>
    </row>
    <row r="105" spans="1:5">
      <c r="A105" s="1356">
        <v>104</v>
      </c>
      <c r="B105" s="1380" t="s">
        <v>264</v>
      </c>
      <c r="C105" s="1358" t="s">
        <v>70</v>
      </c>
      <c r="D105" s="1356" t="s">
        <v>61</v>
      </c>
      <c r="E105" s="1359" t="s">
        <v>19</v>
      </c>
    </row>
    <row r="106" spans="1:5">
      <c r="A106" s="1356">
        <v>105</v>
      </c>
      <c r="B106" s="1380" t="s">
        <v>266</v>
      </c>
      <c r="C106" s="1358" t="s">
        <v>70</v>
      </c>
      <c r="D106" s="1356" t="s">
        <v>61</v>
      </c>
      <c r="E106" s="1359" t="s">
        <v>19</v>
      </c>
    </row>
    <row r="107" spans="1:5">
      <c r="A107" s="1356">
        <v>106</v>
      </c>
      <c r="B107" s="1381" t="s">
        <v>267</v>
      </c>
      <c r="C107" s="1358" t="s">
        <v>268</v>
      </c>
      <c r="D107" s="1356" t="s">
        <v>123</v>
      </c>
      <c r="E107" s="1359" t="s">
        <v>19</v>
      </c>
    </row>
    <row r="108" spans="1:5">
      <c r="A108" s="1356">
        <v>107</v>
      </c>
      <c r="B108" s="1382" t="s">
        <v>272</v>
      </c>
      <c r="C108" s="1358" t="s">
        <v>273</v>
      </c>
      <c r="D108" s="1356" t="s">
        <v>61</v>
      </c>
      <c r="E108" s="1359" t="s">
        <v>19</v>
      </c>
    </row>
    <row r="109" spans="1:5">
      <c r="A109" s="1356">
        <v>108</v>
      </c>
      <c r="B109" s="1383" t="s">
        <v>275</v>
      </c>
      <c r="C109" s="1358" t="s">
        <v>273</v>
      </c>
      <c r="D109" s="1356" t="s">
        <v>61</v>
      </c>
      <c r="E109" s="1359" t="s">
        <v>19</v>
      </c>
    </row>
    <row r="110" spans="1:5">
      <c r="A110" s="1356">
        <v>109</v>
      </c>
      <c r="B110" s="1373" t="s">
        <v>278</v>
      </c>
      <c r="C110" s="1358" t="s">
        <v>273</v>
      </c>
      <c r="D110" s="1356" t="s">
        <v>61</v>
      </c>
      <c r="E110" s="1359" t="s">
        <v>19</v>
      </c>
    </row>
    <row r="111" spans="1:5">
      <c r="A111" s="1356">
        <v>110</v>
      </c>
      <c r="B111" s="1384" t="s">
        <v>281</v>
      </c>
      <c r="C111" s="1358" t="s">
        <v>282</v>
      </c>
      <c r="D111" s="1356" t="s">
        <v>123</v>
      </c>
      <c r="E111" s="1359" t="s">
        <v>19</v>
      </c>
    </row>
    <row r="112" spans="1:5">
      <c r="A112" s="1356">
        <v>111</v>
      </c>
      <c r="B112" s="1384" t="s">
        <v>284</v>
      </c>
      <c r="C112" s="1358" t="s">
        <v>282</v>
      </c>
      <c r="D112" s="1356" t="s">
        <v>123</v>
      </c>
      <c r="E112" s="1359" t="s">
        <v>19</v>
      </c>
    </row>
    <row r="113" spans="1:5">
      <c r="A113" s="1356">
        <v>112</v>
      </c>
      <c r="B113" s="1384" t="s">
        <v>288</v>
      </c>
      <c r="C113" s="1358" t="s">
        <v>282</v>
      </c>
      <c r="D113" s="1356" t="s">
        <v>123</v>
      </c>
      <c r="E113" s="1359" t="s">
        <v>19</v>
      </c>
    </row>
    <row r="114" spans="1:5">
      <c r="A114" s="1356">
        <v>113</v>
      </c>
      <c r="B114" s="1384" t="s">
        <v>290</v>
      </c>
      <c r="C114" s="1358" t="s">
        <v>282</v>
      </c>
      <c r="D114" s="1356" t="s">
        <v>123</v>
      </c>
      <c r="E114" s="1359" t="s">
        <v>19</v>
      </c>
    </row>
    <row r="115" spans="1:5">
      <c r="A115" s="1356">
        <v>114</v>
      </c>
      <c r="B115" s="1383" t="s">
        <v>292</v>
      </c>
      <c r="C115" s="1358" t="s">
        <v>282</v>
      </c>
      <c r="D115" s="1356" t="s">
        <v>123</v>
      </c>
      <c r="E115" s="1359" t="s">
        <v>19</v>
      </c>
    </row>
    <row r="116" spans="1:5">
      <c r="A116" s="1356">
        <v>115</v>
      </c>
      <c r="B116" s="1383" t="s">
        <v>294</v>
      </c>
      <c r="C116" s="1358" t="s">
        <v>282</v>
      </c>
      <c r="D116" s="1356" t="s">
        <v>123</v>
      </c>
      <c r="E116" s="1359" t="s">
        <v>19</v>
      </c>
    </row>
    <row r="117" spans="1:5">
      <c r="A117" s="1356">
        <v>116</v>
      </c>
      <c r="B117" s="1384" t="s">
        <v>296</v>
      </c>
      <c r="C117" s="1358" t="s">
        <v>282</v>
      </c>
      <c r="D117" s="1356" t="s">
        <v>123</v>
      </c>
      <c r="E117" s="1359" t="s">
        <v>19</v>
      </c>
    </row>
    <row r="118" spans="1:5">
      <c r="A118" s="1356">
        <v>117</v>
      </c>
      <c r="B118" s="1385" t="s">
        <v>300</v>
      </c>
      <c r="C118" s="1358" t="s">
        <v>282</v>
      </c>
      <c r="D118" s="1356" t="s">
        <v>123</v>
      </c>
      <c r="E118" s="1359" t="s">
        <v>19</v>
      </c>
    </row>
    <row r="119" spans="1:5">
      <c r="A119" s="1356">
        <v>118</v>
      </c>
      <c r="B119" s="1386" t="s">
        <v>303</v>
      </c>
      <c r="C119" s="1358" t="s">
        <v>282</v>
      </c>
      <c r="D119" s="1356" t="s">
        <v>123</v>
      </c>
      <c r="E119" s="1359" t="s">
        <v>19</v>
      </c>
    </row>
    <row r="120" spans="1:5">
      <c r="A120" s="1356">
        <v>119</v>
      </c>
      <c r="B120" s="1386" t="s">
        <v>305</v>
      </c>
      <c r="C120" s="1358" t="s">
        <v>282</v>
      </c>
      <c r="D120" s="1356" t="s">
        <v>123</v>
      </c>
      <c r="E120" s="1359" t="s">
        <v>19</v>
      </c>
    </row>
    <row r="121" spans="1:5">
      <c r="A121" s="1356">
        <v>120</v>
      </c>
      <c r="B121" s="1387" t="s">
        <v>307</v>
      </c>
      <c r="C121" s="1358" t="s">
        <v>308</v>
      </c>
      <c r="D121" s="1356" t="s">
        <v>61</v>
      </c>
      <c r="E121" s="1359" t="s">
        <v>19</v>
      </c>
    </row>
    <row r="122" spans="1:5">
      <c r="A122" s="1356">
        <v>121</v>
      </c>
      <c r="B122" s="1388" t="s">
        <v>310</v>
      </c>
      <c r="C122" s="1358" t="s">
        <v>311</v>
      </c>
      <c r="D122" s="1356" t="s">
        <v>18</v>
      </c>
      <c r="E122" s="1359" t="s">
        <v>19</v>
      </c>
    </row>
    <row r="123" spans="1:5">
      <c r="A123" s="1356">
        <v>122</v>
      </c>
      <c r="B123" s="1379" t="s">
        <v>312</v>
      </c>
      <c r="C123" s="1358" t="s">
        <v>311</v>
      </c>
      <c r="D123" s="1356" t="s">
        <v>18</v>
      </c>
      <c r="E123" s="1359" t="s">
        <v>19</v>
      </c>
    </row>
    <row r="124" spans="1:5">
      <c r="A124" s="1356">
        <v>123</v>
      </c>
      <c r="B124" s="1388" t="s">
        <v>313</v>
      </c>
      <c r="C124" s="1358" t="s">
        <v>311</v>
      </c>
      <c r="D124" s="1356" t="s">
        <v>18</v>
      </c>
      <c r="E124" s="1359" t="s">
        <v>19</v>
      </c>
    </row>
    <row r="125" spans="1:5">
      <c r="A125" s="1356">
        <v>124</v>
      </c>
      <c r="B125" s="1388" t="s">
        <v>314</v>
      </c>
      <c r="C125" s="1358" t="s">
        <v>311</v>
      </c>
      <c r="D125" s="1356" t="s">
        <v>18</v>
      </c>
      <c r="E125" s="1359" t="s">
        <v>19</v>
      </c>
    </row>
    <row r="126" spans="1:5">
      <c r="A126" s="1356">
        <v>125</v>
      </c>
      <c r="B126" s="1389" t="s">
        <v>316</v>
      </c>
      <c r="C126" s="1358" t="s">
        <v>311</v>
      </c>
      <c r="D126" s="1356" t="s">
        <v>18</v>
      </c>
      <c r="E126" s="1359" t="s">
        <v>19</v>
      </c>
    </row>
    <row r="127" spans="1:5">
      <c r="A127" s="1356">
        <v>126</v>
      </c>
      <c r="B127" s="1389" t="s">
        <v>318</v>
      </c>
      <c r="C127" s="1358" t="s">
        <v>311</v>
      </c>
      <c r="D127" s="1356" t="s">
        <v>18</v>
      </c>
      <c r="E127" s="1359" t="s">
        <v>19</v>
      </c>
    </row>
    <row r="128" spans="1:5">
      <c r="A128" s="1356">
        <v>127</v>
      </c>
      <c r="B128" s="1389" t="s">
        <v>320</v>
      </c>
      <c r="C128" s="1358" t="s">
        <v>311</v>
      </c>
      <c r="D128" s="1356" t="s">
        <v>18</v>
      </c>
      <c r="E128" s="1359" t="s">
        <v>19</v>
      </c>
    </row>
    <row r="129" spans="1:5" ht="18.75" customHeight="1">
      <c r="A129" s="1356">
        <v>128</v>
      </c>
      <c r="B129" s="1389" t="s">
        <v>321</v>
      </c>
      <c r="C129" s="1358" t="s">
        <v>311</v>
      </c>
      <c r="D129" s="1356" t="s">
        <v>18</v>
      </c>
      <c r="E129" s="1359" t="s">
        <v>19</v>
      </c>
    </row>
    <row r="130" spans="1:5">
      <c r="A130" s="1356">
        <v>129</v>
      </c>
      <c r="B130" s="1389" t="s">
        <v>322</v>
      </c>
      <c r="C130" s="1358" t="s">
        <v>311</v>
      </c>
      <c r="D130" s="1356" t="s">
        <v>18</v>
      </c>
      <c r="E130" s="1359" t="s">
        <v>19</v>
      </c>
    </row>
    <row r="131" spans="1:5">
      <c r="A131" s="1356">
        <v>130</v>
      </c>
      <c r="B131" s="1389" t="s">
        <v>323</v>
      </c>
      <c r="C131" s="1358" t="s">
        <v>311</v>
      </c>
      <c r="D131" s="1356" t="s">
        <v>18</v>
      </c>
      <c r="E131" s="1359" t="s">
        <v>19</v>
      </c>
    </row>
    <row r="132" spans="1:5">
      <c r="A132" s="1356">
        <v>131</v>
      </c>
      <c r="B132" s="1384" t="s">
        <v>324</v>
      </c>
      <c r="C132" s="1358" t="s">
        <v>311</v>
      </c>
      <c r="D132" s="1356" t="s">
        <v>18</v>
      </c>
      <c r="E132" s="1359" t="s">
        <v>19</v>
      </c>
    </row>
    <row r="133" spans="1:5">
      <c r="A133" s="1356">
        <v>132</v>
      </c>
      <c r="B133" s="1389" t="s">
        <v>325</v>
      </c>
      <c r="C133" s="1358" t="s">
        <v>311</v>
      </c>
      <c r="D133" s="1356" t="s">
        <v>18</v>
      </c>
      <c r="E133" s="1359" t="s">
        <v>19</v>
      </c>
    </row>
    <row r="134" spans="1:5">
      <c r="A134" s="1356">
        <v>133</v>
      </c>
      <c r="B134" s="1389" t="s">
        <v>326</v>
      </c>
      <c r="C134" s="1358" t="s">
        <v>311</v>
      </c>
      <c r="D134" s="1356" t="s">
        <v>18</v>
      </c>
      <c r="E134" s="1359" t="s">
        <v>19</v>
      </c>
    </row>
    <row r="135" spans="1:5">
      <c r="A135" s="1356">
        <v>134</v>
      </c>
      <c r="B135" s="1389" t="s">
        <v>327</v>
      </c>
      <c r="C135" s="1358" t="s">
        <v>311</v>
      </c>
      <c r="D135" s="1356" t="s">
        <v>18</v>
      </c>
      <c r="E135" s="1359" t="s">
        <v>19</v>
      </c>
    </row>
    <row r="136" spans="1:5">
      <c r="A136" s="1356">
        <v>135</v>
      </c>
      <c r="B136" s="1389" t="s">
        <v>328</v>
      </c>
      <c r="C136" s="1358" t="s">
        <v>311</v>
      </c>
      <c r="D136" s="1356" t="s">
        <v>18</v>
      </c>
      <c r="E136" s="1359" t="s">
        <v>19</v>
      </c>
    </row>
    <row r="137" spans="1:5">
      <c r="A137" s="1356">
        <v>136</v>
      </c>
      <c r="B137" s="1369" t="s">
        <v>329</v>
      </c>
      <c r="C137" s="1358" t="s">
        <v>311</v>
      </c>
      <c r="D137" s="1356" t="s">
        <v>18</v>
      </c>
      <c r="E137" s="1359" t="s">
        <v>19</v>
      </c>
    </row>
    <row r="138" spans="1:5">
      <c r="A138" s="1356">
        <v>137</v>
      </c>
      <c r="B138" s="1390" t="s">
        <v>330</v>
      </c>
      <c r="C138" s="1358" t="s">
        <v>311</v>
      </c>
      <c r="D138" s="1356" t="s">
        <v>18</v>
      </c>
      <c r="E138" s="1359" t="s">
        <v>19</v>
      </c>
    </row>
    <row r="139" spans="1:5">
      <c r="A139" s="1356">
        <v>138</v>
      </c>
      <c r="B139" s="1389" t="s">
        <v>331</v>
      </c>
      <c r="C139" s="1358" t="s">
        <v>311</v>
      </c>
      <c r="D139" s="1356" t="s">
        <v>18</v>
      </c>
      <c r="E139" s="1359" t="s">
        <v>19</v>
      </c>
    </row>
    <row r="140" spans="1:5">
      <c r="A140" s="1356">
        <v>139</v>
      </c>
      <c r="B140" s="1366" t="s">
        <v>332</v>
      </c>
      <c r="C140" s="1358" t="s">
        <v>311</v>
      </c>
      <c r="D140" s="1356" t="s">
        <v>18</v>
      </c>
      <c r="E140" s="1359" t="s">
        <v>19</v>
      </c>
    </row>
    <row r="141" spans="1:5">
      <c r="A141" s="1356">
        <v>140</v>
      </c>
      <c r="B141" s="1369" t="s">
        <v>333</v>
      </c>
      <c r="C141" s="1358" t="s">
        <v>311</v>
      </c>
      <c r="D141" s="1356" t="s">
        <v>18</v>
      </c>
      <c r="E141" s="1359" t="s">
        <v>19</v>
      </c>
    </row>
    <row r="142" spans="1:5">
      <c r="A142" s="1356">
        <v>141</v>
      </c>
      <c r="B142" s="1389" t="s">
        <v>334</v>
      </c>
      <c r="C142" s="1358" t="s">
        <v>311</v>
      </c>
      <c r="D142" s="1356" t="s">
        <v>18</v>
      </c>
      <c r="E142" s="1359" t="s">
        <v>19</v>
      </c>
    </row>
    <row r="143" spans="1:5">
      <c r="A143" s="1356">
        <v>142</v>
      </c>
      <c r="B143" s="1366" t="s">
        <v>335</v>
      </c>
      <c r="C143" s="1358" t="s">
        <v>311</v>
      </c>
      <c r="D143" s="1356" t="s">
        <v>18</v>
      </c>
      <c r="E143" s="1359" t="s">
        <v>19</v>
      </c>
    </row>
    <row r="144" spans="1:5">
      <c r="A144" s="1356">
        <v>143</v>
      </c>
      <c r="B144" s="1366" t="s">
        <v>336</v>
      </c>
      <c r="C144" s="1358" t="s">
        <v>311</v>
      </c>
      <c r="D144" s="1356" t="s">
        <v>18</v>
      </c>
      <c r="E144" s="1359" t="s">
        <v>19</v>
      </c>
    </row>
    <row r="145" spans="1:5">
      <c r="A145" s="1356">
        <v>144</v>
      </c>
      <c r="B145" s="1369" t="s">
        <v>337</v>
      </c>
      <c r="C145" s="1358" t="s">
        <v>311</v>
      </c>
      <c r="D145" s="1356" t="s">
        <v>18</v>
      </c>
      <c r="E145" s="1359" t="s">
        <v>19</v>
      </c>
    </row>
    <row r="146" spans="1:5">
      <c r="A146" s="1356">
        <v>145</v>
      </c>
      <c r="B146" s="1384" t="s">
        <v>338</v>
      </c>
      <c r="C146" s="1358" t="s">
        <v>311</v>
      </c>
      <c r="D146" s="1356" t="s">
        <v>18</v>
      </c>
      <c r="E146" s="1359" t="s">
        <v>19</v>
      </c>
    </row>
    <row r="147" spans="1:5">
      <c r="A147" s="1356">
        <v>146</v>
      </c>
      <c r="B147" s="1384" t="s">
        <v>339</v>
      </c>
      <c r="C147" s="1358" t="s">
        <v>311</v>
      </c>
      <c r="D147" s="1356" t="s">
        <v>18</v>
      </c>
      <c r="E147" s="1359" t="s">
        <v>19</v>
      </c>
    </row>
    <row r="148" spans="1:5">
      <c r="A148" s="1356">
        <v>147</v>
      </c>
      <c r="B148" s="1381" t="s">
        <v>340</v>
      </c>
      <c r="C148" s="1358" t="s">
        <v>341</v>
      </c>
      <c r="D148" s="1356" t="s">
        <v>18</v>
      </c>
      <c r="E148" s="1359" t="s">
        <v>19</v>
      </c>
    </row>
    <row r="149" spans="1:5">
      <c r="A149" s="1356">
        <v>148</v>
      </c>
      <c r="B149" s="1391" t="s">
        <v>342</v>
      </c>
      <c r="C149" s="1358" t="s">
        <v>341</v>
      </c>
      <c r="D149" s="1356" t="s">
        <v>18</v>
      </c>
      <c r="E149" s="1359" t="s">
        <v>19</v>
      </c>
    </row>
    <row r="150" spans="1:5">
      <c r="A150" s="1356">
        <v>149</v>
      </c>
      <c r="B150" s="1391" t="s">
        <v>343</v>
      </c>
      <c r="C150" s="1358" t="s">
        <v>341</v>
      </c>
      <c r="D150" s="1356" t="s">
        <v>18</v>
      </c>
      <c r="E150" s="1359" t="s">
        <v>19</v>
      </c>
    </row>
    <row r="151" spans="1:5">
      <c r="A151" s="1356">
        <v>150</v>
      </c>
      <c r="B151" s="1391" t="s">
        <v>344</v>
      </c>
      <c r="C151" s="1358" t="s">
        <v>341</v>
      </c>
      <c r="D151" s="1356" t="s">
        <v>18</v>
      </c>
      <c r="E151" s="1359" t="s">
        <v>19</v>
      </c>
    </row>
    <row r="152" spans="1:5">
      <c r="A152" s="1356">
        <v>151</v>
      </c>
      <c r="B152" s="1391" t="s">
        <v>345</v>
      </c>
      <c r="C152" s="1358" t="s">
        <v>341</v>
      </c>
      <c r="D152" s="1356" t="s">
        <v>18</v>
      </c>
      <c r="E152" s="1359" t="s">
        <v>19</v>
      </c>
    </row>
    <row r="153" spans="1:5">
      <c r="A153" s="1356">
        <v>152</v>
      </c>
      <c r="B153" s="1391" t="s">
        <v>346</v>
      </c>
      <c r="C153" s="1358" t="s">
        <v>341</v>
      </c>
      <c r="D153" s="1356" t="s">
        <v>61</v>
      </c>
      <c r="E153" s="1359" t="s">
        <v>19</v>
      </c>
    </row>
    <row r="154" spans="1:5">
      <c r="A154" s="1356">
        <v>153</v>
      </c>
      <c r="B154" s="1392" t="s">
        <v>347</v>
      </c>
      <c r="C154" s="1358" t="s">
        <v>341</v>
      </c>
      <c r="D154" s="1356" t="s">
        <v>61</v>
      </c>
      <c r="E154" s="1359" t="s">
        <v>19</v>
      </c>
    </row>
    <row r="155" spans="1:5">
      <c r="A155" s="1356">
        <v>154</v>
      </c>
      <c r="B155" s="1357" t="s">
        <v>348</v>
      </c>
      <c r="C155" s="1358" t="s">
        <v>341</v>
      </c>
      <c r="D155" s="1356" t="s">
        <v>61</v>
      </c>
      <c r="E155" s="1359" t="s">
        <v>19</v>
      </c>
    </row>
    <row r="156" spans="1:5">
      <c r="A156" s="1356">
        <v>155</v>
      </c>
      <c r="B156" s="1393" t="s">
        <v>349</v>
      </c>
      <c r="C156" s="1358" t="s">
        <v>341</v>
      </c>
      <c r="D156" s="1356" t="s">
        <v>61</v>
      </c>
      <c r="E156" s="1359" t="s">
        <v>19</v>
      </c>
    </row>
    <row r="157" spans="1:5">
      <c r="A157" s="1356">
        <v>156</v>
      </c>
      <c r="B157" s="1357" t="s">
        <v>350</v>
      </c>
      <c r="C157" s="1358" t="s">
        <v>341</v>
      </c>
      <c r="D157" s="1356" t="s">
        <v>61</v>
      </c>
      <c r="E157" s="1359" t="s">
        <v>19</v>
      </c>
    </row>
    <row r="158" spans="1:5">
      <c r="A158" s="1356">
        <v>157</v>
      </c>
      <c r="B158" s="1371" t="s">
        <v>351</v>
      </c>
      <c r="C158" s="1358" t="s">
        <v>341</v>
      </c>
      <c r="D158" s="1356" t="s">
        <v>18</v>
      </c>
      <c r="E158" s="1359" t="s">
        <v>19</v>
      </c>
    </row>
    <row r="159" spans="1:5">
      <c r="A159" s="1356">
        <v>158</v>
      </c>
      <c r="B159" s="1382" t="s">
        <v>352</v>
      </c>
      <c r="C159" s="1358" t="s">
        <v>341</v>
      </c>
      <c r="D159" s="1356" t="s">
        <v>18</v>
      </c>
      <c r="E159" s="1359" t="s">
        <v>19</v>
      </c>
    </row>
    <row r="160" spans="1:5">
      <c r="A160" s="1356">
        <v>159</v>
      </c>
      <c r="B160" s="1394" t="s">
        <v>353</v>
      </c>
      <c r="C160" s="1358" t="s">
        <v>341</v>
      </c>
      <c r="D160" s="1356" t="s">
        <v>18</v>
      </c>
      <c r="E160" s="1359" t="s">
        <v>19</v>
      </c>
    </row>
    <row r="161" spans="1:5">
      <c r="A161" s="1356">
        <v>160</v>
      </c>
      <c r="B161" s="1390" t="s">
        <v>354</v>
      </c>
      <c r="C161" s="1358" t="s">
        <v>341</v>
      </c>
      <c r="D161" s="1356" t="s">
        <v>18</v>
      </c>
      <c r="E161" s="1359" t="s">
        <v>19</v>
      </c>
    </row>
    <row r="162" spans="1:5">
      <c r="A162" s="1356">
        <v>161</v>
      </c>
      <c r="B162" s="1381" t="s">
        <v>355</v>
      </c>
      <c r="C162" s="1358" t="s">
        <v>341</v>
      </c>
      <c r="D162" s="1356" t="s">
        <v>53</v>
      </c>
      <c r="E162" s="1359" t="s">
        <v>19</v>
      </c>
    </row>
    <row r="163" spans="1:5">
      <c r="A163" s="1356">
        <v>162</v>
      </c>
      <c r="B163" s="1391" t="s">
        <v>356</v>
      </c>
      <c r="C163" s="1358" t="s">
        <v>341</v>
      </c>
      <c r="D163" s="1356" t="s">
        <v>184</v>
      </c>
      <c r="E163" s="1359" t="s">
        <v>19</v>
      </c>
    </row>
  </sheetData>
  <autoFilter ref="C1:E163"/>
  <hyperlinks>
    <hyperlink ref="E2" location="'Goal '!B14" display="go to"/>
    <hyperlink ref="E3" location="'Goal '!B21" display="go to"/>
    <hyperlink ref="E4" location="'Goal '!B33" display="go to"/>
    <hyperlink ref="E5" location="'Goal '!B43" display="go to"/>
    <hyperlink ref="E6" location="'Goal '!B89" display="go to"/>
    <hyperlink ref="E7" location="'Goal '!B138" display="go to"/>
    <hyperlink ref="E8" location="'Goal '!B146" display="go to"/>
    <hyperlink ref="E9" location="'Goal '!B153" display="go to"/>
    <hyperlink ref="E10" location="'Goal '!B203" display="go to"/>
    <hyperlink ref="E11" location="'Goal (CSR)'!B11" display="go to"/>
    <hyperlink ref="E12:E13" location="'Goal (CSR)'!B11" display="go to"/>
    <hyperlink ref="E12" location="'Goal (CSR)'!B31" display="go to"/>
    <hyperlink ref="E13" location="'Goal (CSR)'!B84" display="go to"/>
    <hyperlink ref="E14" location="'C1 (CR1,CR2,CR3)'!B27" display="go to"/>
    <hyperlink ref="E15" location="'C1 (CR1,CR2,CR3)'!B33" display="go to"/>
    <hyperlink ref="E16" location="'C1 (CR1,CR2,CR3)'!B41" display="go to"/>
    <hyperlink ref="E18" location="'C1 (CR1,CR2,CR3)'!B55" display="go to"/>
    <hyperlink ref="E19" location="'C1 (CR1,CR2,CR3)'!B65" display="go to"/>
    <hyperlink ref="E20" location="'C1 (CR1,CR2,CR3)'!B76" display="go to"/>
    <hyperlink ref="E21" location="'C1 (CR1,CR2,CR3)'!B86" display="go to"/>
    <hyperlink ref="E22" location="'C1 (CR1,CR2,CR3)'!B90" display="go to"/>
    <hyperlink ref="E23" location="'C1 (CR1,CR2,CR3)'!B100" display="go to"/>
    <hyperlink ref="E17" location="'C1 (CR1,CR2,CR3)'!B48" display="go to"/>
    <hyperlink ref="E24" location="'C2 (NW1)'!B24" display="go to"/>
    <hyperlink ref="E25:E26" location="'C2 (NW1)'!B24" display="go to"/>
    <hyperlink ref="E25" location="'C2 (NW1)'!B33" display="go to"/>
    <hyperlink ref="E26" location="'C2 (NW1)'!B41" display="go to"/>
    <hyperlink ref="E27" location="'I1 OM1(SAIFISAIDI)'!B27" display="go to"/>
    <hyperlink ref="E28:E43" location="'I1 OM1(SAIFISAIDI)'!B27" display="go to"/>
    <hyperlink ref="E28" location="'I1 OM1(SAIFISAIDI)'!B75" display="go to"/>
    <hyperlink ref="E29" location="'I1 OM1(SAIFISAIDI)'!B125" display="go to"/>
    <hyperlink ref="E30" location="'I1 OM1(SAIFISAIDI)'!B175" display="go to"/>
    <hyperlink ref="E31" location="'I1 OM1(SAIFISAIDI)'!B224" display="go to"/>
    <hyperlink ref="E32" location="'I1 OM1(SAIFISAIDI)'!B235" display="go to"/>
    <hyperlink ref="E33" location="'I1 OM1(SAIFISAIDI)'!B242" display="go to"/>
    <hyperlink ref="E34" location="'I1 OM1(SAIFISAIDI)'!B293" display="go to"/>
    <hyperlink ref="E35" location="'I1 OM1(SAIFISAIDI)'!B351" display="go to"/>
    <hyperlink ref="E36" location="'I1 OM1(SAIFISAIDI)'!B403" display="go to"/>
    <hyperlink ref="E37" location="'I1 OM1(SAIFISAIDI)'!B410" display="go to"/>
    <hyperlink ref="E38" location="'I1 OM1(SAIFISAIDI)'!B458" display="go to"/>
    <hyperlink ref="E39" location="'I1 OM1(SAIFISAIDI)'!B510" display="go to"/>
    <hyperlink ref="E40" location="'I1 OM1(SAIFISAIDI)'!B520" display="go to"/>
    <hyperlink ref="E41" location="'I1 OM1(SAIFISAIDI)'!B569" display="go to"/>
    <hyperlink ref="E42" location="'I1 OM1(SAIFISAIDI)'!B617" display="go to"/>
    <hyperlink ref="E43" location="'I1 OM1(SAIFISAIDI)'!B665" display="go to"/>
    <hyperlink ref="E44" location="'I2 OM1(LOSS)'!B15" display="go to"/>
    <hyperlink ref="E45:E59" location="'I2 OM1(LOSS)'!B15" display="go to"/>
    <hyperlink ref="E45" location="'I2 OM1(LOSS)'!B66" display="go to"/>
    <hyperlink ref="E46" location="'I2 OM1(LOSS)'!B120" display="go to"/>
    <hyperlink ref="E47" location="'I2 OM1(LOSS)'!B168" display="go to"/>
    <hyperlink ref="E48" location="'I2 OM1(LOSS)'!B217" display="go to"/>
    <hyperlink ref="E49" location="'I2 OM1(LOSS)'!B266" display="go to"/>
    <hyperlink ref="E50" location="'I2 OM1(LOSS)'!B277" display="go to"/>
    <hyperlink ref="E51" location="'I2 OM1(LOSS)'!B324" display="go to"/>
    <hyperlink ref="E52" location="'I2 OM1(LOSS)'!B373" display="go to"/>
    <hyperlink ref="E53" location="'I2 OM1(LOSS)'!B422" display="go to"/>
    <hyperlink ref="E54" location="'I2 OM1(LOSS)'!B471" display="go to"/>
    <hyperlink ref="E55" location="'I2 OM1(LOSS)'!B522" display="go to"/>
    <hyperlink ref="E56" location="'I2 OM1(LOSS)'!B568" display="go to"/>
    <hyperlink ref="E57" location="'I2 OM1(LOSS)'!B616" display="go to"/>
    <hyperlink ref="E58" location="'I2 OM1(LOSS)'!B678" display="go to"/>
    <hyperlink ref="E59" location="'I2 OM1(LOSS)'!B727" display="go to"/>
    <hyperlink ref="E60" location="'I2 OM1(LOSS)'!B778" display="go to"/>
    <hyperlink ref="E61" location="'I2 OM1(LOSS)'!B827" display="go to"/>
    <hyperlink ref="E62" location="'I2 OM1(LOSS)'!B880" display="go to"/>
    <hyperlink ref="E63" location="'I2 OM1(LOSS)'!B886" display="go to"/>
    <hyperlink ref="E64" location="'I2 OM1(LOSS)'!B892" display="go to"/>
    <hyperlink ref="E65" location="'I2 OM1(LOSS)'!B941" display="go to"/>
    <hyperlink ref="E66" location="'I2 OM1(LOSS)'!B990" display="go to"/>
    <hyperlink ref="E67" location="'I2 OM1(LOSS)'!B1040" display="go to"/>
    <hyperlink ref="E68" location="'I2 OM1(LOSS)'!B1047" display="go to"/>
    <hyperlink ref="E69" location="'I2 OM1(LOSS)'!B1053" display="go to"/>
    <hyperlink ref="E70" location="'I2 OM1(LOSS)'!B1059" display="go to"/>
    <hyperlink ref="E71" location="'I2 OM1(LOSS)'!B1066" display="go to"/>
    <hyperlink ref="E72" location="'I2 OM1(LOSS)'!B1074" display="go to"/>
    <hyperlink ref="E73" location="'I2 OM1(LOSS)'!B1080" display="go to"/>
    <hyperlink ref="E74" location="'I2 OM1(LOSS)'!B1086" display="go to"/>
    <hyperlink ref="E75" location="'I2 OM1(LOSS)'!B1134" display="go to"/>
    <hyperlink ref="E76" location="'I2 OM1(LOSS)'!B1141" display="go to"/>
    <hyperlink ref="E77" location="'I2 OM1(LOSS)'!B1192" display="go to"/>
    <hyperlink ref="E78" location="'I2 OM1(LOSS)'!B1240" display="go to"/>
    <hyperlink ref="E79" location="'I2 OM1(LOSS)'!B1248" display="go to"/>
    <hyperlink ref="E80" location="'I2 OM1(LOSS)'!B1254" display="go to"/>
    <hyperlink ref="E81" location="'I2 OM1(LOSS)'!B1260" display="go to"/>
    <hyperlink ref="E82" location="'I2 OM1(LOSS)'!B1310" display="go to"/>
    <hyperlink ref="E83" location="'I2 OM1(LOSS)'!B1319" display="go to"/>
    <hyperlink ref="E84" location="'I2 OM1(LOSS)'!B1325" display="go to"/>
    <hyperlink ref="E85" location="'I2 OM1(LOSS)'!B1331" display="go to"/>
    <hyperlink ref="E86" location="'I2 OM1(LOSS)'!B1337" display="go to"/>
    <hyperlink ref="E87" location="'I2 OM1(LOSS)'!B1344" display="go to"/>
    <hyperlink ref="E88" location="'I2 OM1(LOSS)'!B1350" display="go to"/>
    <hyperlink ref="E89" location="'I2 OM1(LOSS)'!B1356" display="go to"/>
    <hyperlink ref="E90" location="'I2 OM1(LOSS)'!B1405" display="go to"/>
    <hyperlink ref="E91" location="'I2 OM1(LOSS)'!B1454" display="go to"/>
    <hyperlink ref="E92" location="'I2 OM1(LOSS)'!B1504" display="go to"/>
    <hyperlink ref="E93" location="'I2 OM1(LOSS)'!B1553" display="go to"/>
    <hyperlink ref="E94" location="'I2 OM1(LOSS)'!B1601" display="go to"/>
    <hyperlink ref="E95" location="'I3 OM1(GIS)'!B20" display="go to"/>
    <hyperlink ref="E96" location="'I3 OM1(GIS)'!B70" display="go to"/>
    <hyperlink ref="E97" location="'I3 OM1(GIS)'!B120" display="go to"/>
    <hyperlink ref="E98" location="'I3 OM1(GIS)'!B170" display="go to"/>
    <hyperlink ref="E99" location="'I3 OM1(GIS)'!B220" display="go to"/>
    <hyperlink ref="E100" location="'I3 OM1(GIS)'!B270" display="go to"/>
    <hyperlink ref="E101" location="'I3 OM1(GIS)'!B21" display="go to"/>
    <hyperlink ref="E102" location="'I5 IP1(นวัตกรรม)'!B14" display="go to"/>
    <hyperlink ref="E103" location="'I5 IP1(นวัตกรรม)'!B21" display="go to"/>
    <hyperlink ref="E104" location="'I5 IP1(นวัตกรรม)'!B27" display="go to"/>
    <hyperlink ref="E105" location="'I5 IP1(นวัตกรรม)'!B33" display="go to"/>
    <hyperlink ref="E106" location="'I5 IP1(นวัตกรรม)'!B40" display="go to"/>
    <hyperlink ref="E107" location="'I6 RS1 (พลังงาน)'!B19" display="go to"/>
    <hyperlink ref="E108" location="'L2 OC1(สู่ความยั่งยืน)'!B24" display="go to"/>
    <hyperlink ref="E109" location="'L2 OC1(สู่ความยั่งยืน)'!B33" display="go to"/>
    <hyperlink ref="E110" location="'L2 OC1(สู่ความยั่งยืน)'!B39" display="go to"/>
    <hyperlink ref="E111" location="'L3 OC1 (ความปลอดภัย)'!B25" display="go to"/>
    <hyperlink ref="E112" location="'L3 OC1 (ความปลอดภัย)'!B75" display="go to"/>
    <hyperlink ref="E113" location="'L3 OC1 (ความปลอดภัย)'!B126" display="go to"/>
    <hyperlink ref="E114" location="'L3 OC1 (ความปลอดภัย)'!B134" display="go to"/>
    <hyperlink ref="E115" location="'L3 OC1 (ความปลอดภัย)'!B184" display="go to"/>
    <hyperlink ref="E116" location="'L3 OC1 (ความปลอดภัย)'!B192" display="go to"/>
    <hyperlink ref="E117" location="'L3 OC1 (ความปลอดภัย)'!B199" display="go to"/>
    <hyperlink ref="E118" location="'L3 OC1 (ความปลอดภัย)'!B208" display="go to"/>
    <hyperlink ref="E119" location="'L3 OC1 (ความปลอดภัย)'!B259" display="go to"/>
    <hyperlink ref="E120" location="'L3 OC1 (ความปลอดภัย)'!B265" display="go to"/>
    <hyperlink ref="E121" location="'L4 OC1(ลดกระดาษ)'!B14" display="go to"/>
    <hyperlink ref="E122" location="'L5 ประเมินผล Enablers 8 ด้าน'!B16" display="go to"/>
    <hyperlink ref="E123" location="'L5 ประเมินผล Enablers 8 ด้าน'!B23" display="go to"/>
    <hyperlink ref="E124" location="'L5 ประเมินผล Enablers 8 ด้าน'!B33" display="go to"/>
    <hyperlink ref="E125" location="'L5 ประเมินผล Enablers 8 ด้าน'!B40" display="go to"/>
    <hyperlink ref="E126" location="'L5 ประเมินผล Enablers 8 ด้าน'!B49" display="go to"/>
    <hyperlink ref="E127" location="'L5 ประเมินผล Enablers 8 ด้าน'!B57" display="go to"/>
    <hyperlink ref="E128" location="'L5 ประเมินผล Enablers 8 ด้าน'!B69" display="go to"/>
    <hyperlink ref="E129" location="'L5 ประเมินผล Enablers 8 ด้าน'!B82" display="go to"/>
    <hyperlink ref="E130" location="'L5 ประเมินผล Enablers 8 ด้าน'!B92" display="go to"/>
    <hyperlink ref="E131" location="'L5 ประเมินผล Enablers 8 ด้าน'!B142" display="go to"/>
    <hyperlink ref="E132" location="'L5 ประเมินผล Enablers 8 ด้าน'!B192" display="go to"/>
    <hyperlink ref="E133" location="'L5 ประเมินผล Enablers 8 ด้าน'!B200" display="go to"/>
    <hyperlink ref="E134" location="'L5 ประเมินผล Enablers 8 ด้าน'!B249" display="go to"/>
    <hyperlink ref="E135" location="'L5 ประเมินผล Enablers 8 ด้าน'!B298" display="go to"/>
    <hyperlink ref="E136" location="'L5 ประเมินผล Enablers 8 ด้าน'!B308" display="go to"/>
    <hyperlink ref="E137" location="'L5 ประเมินผล Enablers 8 ด้าน'!B318" display="go to"/>
    <hyperlink ref="E138" location="'L5 ประเมินผล Enablers 8 ด้าน'!B333" display="go to"/>
    <hyperlink ref="E139" location="'L5 ประเมินผล Enablers 8 ด้าน'!B341" display="go to"/>
    <hyperlink ref="E140" location="'L5 ประเมินผล Enablers 8 ด้าน'!B352" display="go to"/>
    <hyperlink ref="E141" location="'L5 ประเมินผล Enablers 8 ด้าน'!B360" display="go to"/>
    <hyperlink ref="E142" location="'L5 ประเมินผล Enablers 8 ด้าน'!B371" display="go to"/>
    <hyperlink ref="E143" location="'L5 ประเมินผล Enablers 8 ด้าน'!B386" display="go to"/>
    <hyperlink ref="E144" location="'L5 ประเมินผล Enablers 8 ด้าน'!B395" display="go to"/>
    <hyperlink ref="E145" location="'L5 ประเมินผล Enablers 8 ด้าน'!B404" display="go to"/>
    <hyperlink ref="E146" location="'L5 ประเมินผล Enablers 8 ด้าน'!B420" display="go to"/>
    <hyperlink ref="E147" location="'L5 ประเมินผล Enablers 8 ด้าน'!B473" display="go to"/>
    <hyperlink ref="E148" location="'L6 OC1 (งานตามนโยบาย)'!B15" display="go to"/>
    <hyperlink ref="E149" location="'L6 OC1 (งานตามนโยบาย)'!B66" display="go to"/>
    <hyperlink ref="E150" location="'L6 OC1 (งานตามนโยบาย)'!B117" display="go to"/>
    <hyperlink ref="E151" location="'L6 OC1 (งานตามนโยบาย)'!B167" display="go to"/>
    <hyperlink ref="E152" location="'L6 OC1 (งานตามนโยบาย)'!B177" display="go to"/>
    <hyperlink ref="E153" location="'L6 OC1 (งานตามนโยบาย)'!B191" display="go to"/>
    <hyperlink ref="E154" location="'L6 OC1 (งานตามนโยบาย)'!B198" display="go to"/>
    <hyperlink ref="E155" location="'L6 OC1 (งานตามนโยบาย)'!B205" display="go to"/>
    <hyperlink ref="E156" location="'L6 OC1 (งานตามนโยบาย)'!B212" display="go to"/>
    <hyperlink ref="E157:E158" location="'L6 OC1 (งานตามนโยบาย)'!B212" display="go to"/>
    <hyperlink ref="E157" location="'L6 OC1 (งานตามนโยบาย)'!B223" display="go to"/>
    <hyperlink ref="E158" location="'L6 OC1 (งานตามนโยบาย)'!B230" display="go to"/>
    <hyperlink ref="E159:E160" location="'L6 OC1 (งานตามนโยบาย)'!B230" display="go to"/>
    <hyperlink ref="E159" location="'L6 OC1 (งานตามนโยบาย)'!B239" display="go to"/>
    <hyperlink ref="E160" location="'L6 OC1 (งานตามนโยบาย)'!B246" display="go to"/>
    <hyperlink ref="E161" location="'L6 OC1 (งานตามนโยบาย)'!B262" display="go to"/>
    <hyperlink ref="E162" location="'L6 OC1 (งานตามนโยบาย)'!B270" display="go to"/>
    <hyperlink ref="E163" location="'L6 OC1 (งานตามนโยบาย)'!B276" display="go to"/>
  </hyperlinks>
  <pageMargins left="0.7" right="0.7" top="0.75" bottom="0.75" header="0.3" footer="0.3"/>
  <pageSetup paperSize="9" orientation="portrait" verticalDpi="0" r:id="rId1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0000FF"/>
  </sheetPr>
  <dimension ref="A1:Z1000"/>
  <sheetViews>
    <sheetView workbookViewId="0">
      <pane xSplit="4" ySplit="12" topLeftCell="E13" activePane="bottomRight" state="frozen"/>
      <selection pane="topRight" activeCell="E1" sqref="E1"/>
      <selection pane="bottomLeft" activeCell="A13" sqref="A13"/>
      <selection pane="bottomRight" activeCell="E13" sqref="E13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2" width="12.75" customWidth="1"/>
    <col min="13" max="26" width="7.875" customWidth="1"/>
  </cols>
  <sheetData>
    <row r="1" spans="1:26" ht="27.75" customHeight="1">
      <c r="A1" s="1" t="s">
        <v>0</v>
      </c>
      <c r="B1" s="398"/>
      <c r="C1" s="399" t="s">
        <v>511</v>
      </c>
      <c r="D1" s="399"/>
      <c r="E1" s="552"/>
      <c r="F1" s="553"/>
      <c r="G1" s="553"/>
      <c r="H1" s="553"/>
      <c r="I1" s="553"/>
      <c r="J1" s="553"/>
      <c r="K1" s="553"/>
      <c r="L1" s="552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398"/>
      <c r="C2" s="399" t="s">
        <v>512</v>
      </c>
      <c r="D2" s="399"/>
      <c r="E2" s="552"/>
      <c r="F2" s="552"/>
      <c r="G2" s="552"/>
      <c r="H2" s="552"/>
      <c r="I2" s="552"/>
      <c r="J2" s="552"/>
      <c r="K2" s="552"/>
      <c r="L2" s="552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>
      <c r="A3" s="9" t="s">
        <v>9</v>
      </c>
      <c r="B3" s="252"/>
      <c r="C3" s="252" t="s">
        <v>11</v>
      </c>
      <c r="D3" s="554"/>
      <c r="E3" s="252" t="s">
        <v>13</v>
      </c>
      <c r="F3" s="252"/>
      <c r="G3" s="252"/>
      <c r="H3" s="252"/>
      <c r="I3" s="252"/>
      <c r="J3" s="252"/>
      <c r="K3" s="252"/>
      <c r="L3" s="252"/>
      <c r="M3" s="5"/>
      <c r="N3" s="5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customHeight="1">
      <c r="A4" s="253" t="s">
        <v>15</v>
      </c>
      <c r="B4" s="253"/>
      <c r="C4" s="253" t="s">
        <v>687</v>
      </c>
      <c r="D4" s="253"/>
      <c r="E4" s="555" t="s">
        <v>688</v>
      </c>
      <c r="F4" s="253"/>
      <c r="G4" s="253"/>
      <c r="H4" s="253"/>
      <c r="I4" s="253"/>
      <c r="J4" s="253"/>
      <c r="K4" s="253"/>
      <c r="L4" s="253"/>
      <c r="M4" s="5"/>
      <c r="N4" s="5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customHeight="1">
      <c r="A5" s="556" t="s">
        <v>689</v>
      </c>
      <c r="B5" s="253"/>
      <c r="C5" s="253"/>
      <c r="D5" s="253"/>
      <c r="E5" s="555" t="s">
        <v>690</v>
      </c>
      <c r="F5" s="253"/>
      <c r="G5" s="253"/>
      <c r="H5" s="253"/>
      <c r="I5" s="253"/>
      <c r="J5" s="253"/>
      <c r="K5" s="253"/>
      <c r="L5" s="253"/>
      <c r="M5" s="5"/>
      <c r="N5" s="5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</row>
    <row r="6" spans="1:26" ht="27.75" customHeight="1">
      <c r="A6" s="253" t="s">
        <v>691</v>
      </c>
      <c r="B6" s="253"/>
      <c r="C6" s="253"/>
      <c r="D6" s="253"/>
      <c r="E6" s="555" t="s">
        <v>692</v>
      </c>
      <c r="F6" s="253"/>
      <c r="G6" s="253"/>
      <c r="H6" s="253"/>
      <c r="I6" s="253"/>
      <c r="J6" s="253"/>
      <c r="K6" s="253"/>
      <c r="L6" s="253"/>
      <c r="M6" s="5"/>
      <c r="N6" s="5"/>
      <c r="O6" s="400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</row>
    <row r="7" spans="1:26" ht="27.75" customHeight="1">
      <c r="A7" s="253"/>
      <c r="B7" s="253"/>
      <c r="C7" s="252" t="s">
        <v>24</v>
      </c>
      <c r="D7" s="252"/>
      <c r="E7" s="252" t="s">
        <v>420</v>
      </c>
      <c r="F7" s="252"/>
      <c r="G7" s="252"/>
      <c r="H7" s="252"/>
      <c r="I7" s="252"/>
      <c r="J7" s="252"/>
      <c r="K7" s="252"/>
      <c r="L7" s="252"/>
      <c r="M7" s="5"/>
      <c r="N7" s="5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</row>
    <row r="8" spans="1:26" ht="27.75" customHeight="1">
      <c r="A8" s="257"/>
      <c r="B8" s="253"/>
      <c r="C8" s="253" t="s">
        <v>687</v>
      </c>
      <c r="D8" s="253"/>
      <c r="E8" s="555" t="s">
        <v>688</v>
      </c>
      <c r="F8" s="253"/>
      <c r="G8" s="253"/>
      <c r="H8" s="253"/>
      <c r="I8" s="253"/>
      <c r="J8" s="253"/>
      <c r="K8" s="253"/>
      <c r="L8" s="253"/>
      <c r="M8" s="5"/>
      <c r="N8" s="5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</row>
    <row r="9" spans="1:26" ht="27.75" customHeight="1">
      <c r="A9" s="257"/>
      <c r="B9" s="253"/>
      <c r="C9" s="253"/>
      <c r="D9" s="253"/>
      <c r="E9" s="555" t="s">
        <v>690</v>
      </c>
      <c r="F9" s="253"/>
      <c r="G9" s="253"/>
      <c r="H9" s="253"/>
      <c r="I9" s="253"/>
      <c r="J9" s="253"/>
      <c r="K9" s="253"/>
      <c r="L9" s="253"/>
      <c r="M9" s="5"/>
      <c r="N9" s="5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</row>
    <row r="10" spans="1:26" ht="27.75" customHeight="1">
      <c r="A10" s="257"/>
      <c r="B10" s="253"/>
      <c r="C10" s="253"/>
      <c r="D10" s="253"/>
      <c r="E10" s="555" t="s">
        <v>692</v>
      </c>
      <c r="F10" s="253"/>
      <c r="G10" s="253"/>
      <c r="H10" s="253"/>
      <c r="I10" s="253"/>
      <c r="J10" s="253"/>
      <c r="K10" s="253"/>
      <c r="L10" s="253"/>
      <c r="M10" s="6"/>
      <c r="N10" s="6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</row>
    <row r="11" spans="1:26" ht="27.75" customHeight="1">
      <c r="A11" s="17" t="s">
        <v>29</v>
      </c>
      <c r="B11" s="1100" t="s">
        <v>31</v>
      </c>
      <c r="C11" s="1101"/>
      <c r="D11" s="1102"/>
      <c r="E11" s="259"/>
      <c r="F11" s="259"/>
      <c r="G11" s="259"/>
      <c r="H11" s="259"/>
      <c r="I11" s="259"/>
      <c r="J11" s="259"/>
      <c r="K11" s="259"/>
      <c r="L11" s="259"/>
      <c r="M11" s="5"/>
      <c r="N11" s="5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</row>
    <row r="12" spans="1:26" ht="27.75" customHeight="1">
      <c r="A12" s="20" t="s">
        <v>44</v>
      </c>
      <c r="B12" s="1117" t="s">
        <v>51</v>
      </c>
      <c r="C12" s="1110"/>
      <c r="D12" s="1118"/>
      <c r="E12" s="261" t="s">
        <v>33</v>
      </c>
      <c r="F12" s="261" t="s">
        <v>37</v>
      </c>
      <c r="G12" s="261" t="s">
        <v>38</v>
      </c>
      <c r="H12" s="261" t="s">
        <v>39</v>
      </c>
      <c r="I12" s="261" t="s">
        <v>40</v>
      </c>
      <c r="J12" s="261" t="s">
        <v>41</v>
      </c>
      <c r="K12" s="261" t="s">
        <v>42</v>
      </c>
      <c r="L12" s="261" t="s">
        <v>43</v>
      </c>
      <c r="M12" s="5"/>
      <c r="N12" s="5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</row>
    <row r="13" spans="1:26" ht="27.75" customHeight="1">
      <c r="A13" s="26"/>
      <c r="B13" s="1119" t="s">
        <v>62</v>
      </c>
      <c r="C13" s="1114"/>
      <c r="D13" s="1120"/>
      <c r="E13" s="263"/>
      <c r="F13" s="263"/>
      <c r="G13" s="263"/>
      <c r="H13" s="263"/>
      <c r="I13" s="263"/>
      <c r="J13" s="263"/>
      <c r="K13" s="263"/>
      <c r="L13" s="263"/>
      <c r="M13" s="5"/>
      <c r="N13" s="5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</row>
    <row r="14" spans="1:26" ht="27.75" customHeight="1">
      <c r="A14" s="557" t="s">
        <v>693</v>
      </c>
      <c r="B14" s="558" t="s">
        <v>257</v>
      </c>
      <c r="C14" s="559"/>
      <c r="D14" s="560"/>
      <c r="E14" s="561"/>
      <c r="F14" s="561"/>
      <c r="G14" s="561"/>
      <c r="H14" s="561"/>
      <c r="I14" s="561"/>
      <c r="J14" s="561"/>
      <c r="K14" s="561"/>
      <c r="L14" s="561"/>
      <c r="M14" s="5"/>
      <c r="N14" s="5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</row>
    <row r="15" spans="1:26" ht="27.75" customHeight="1">
      <c r="A15" s="39" t="s">
        <v>694</v>
      </c>
      <c r="B15" s="562" t="s">
        <v>695</v>
      </c>
      <c r="C15" s="563"/>
      <c r="D15" s="564"/>
      <c r="E15" s="565"/>
      <c r="F15" s="375"/>
      <c r="G15" s="375"/>
      <c r="H15" s="375"/>
      <c r="I15" s="375"/>
      <c r="J15" s="375"/>
      <c r="K15" s="375"/>
      <c r="L15" s="375"/>
      <c r="M15" s="5"/>
      <c r="N15" s="5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7.75" customHeight="1">
      <c r="A16" s="566" t="s">
        <v>696</v>
      </c>
      <c r="B16" s="567" t="s">
        <v>697</v>
      </c>
      <c r="C16" s="568"/>
      <c r="D16" s="569"/>
      <c r="E16" s="565"/>
      <c r="F16" s="375"/>
      <c r="G16" s="375"/>
      <c r="H16" s="375"/>
      <c r="I16" s="375"/>
      <c r="J16" s="375"/>
      <c r="K16" s="375"/>
      <c r="L16" s="375"/>
      <c r="M16" s="5"/>
      <c r="N16" s="5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7.75" customHeight="1">
      <c r="A17" s="570"/>
      <c r="B17" s="567" t="s">
        <v>698</v>
      </c>
      <c r="C17" s="571" t="s">
        <v>699</v>
      </c>
      <c r="D17" s="569"/>
      <c r="E17" s="565"/>
      <c r="F17" s="375"/>
      <c r="G17" s="375"/>
      <c r="H17" s="375"/>
      <c r="I17" s="375"/>
      <c r="J17" s="375"/>
      <c r="K17" s="375"/>
      <c r="L17" s="375"/>
      <c r="M17" s="5"/>
      <c r="N17" s="5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7.75" customHeight="1">
      <c r="A18" s="324"/>
      <c r="B18" s="567" t="s">
        <v>700</v>
      </c>
      <c r="C18" s="568"/>
      <c r="D18" s="569"/>
      <c r="E18" s="565"/>
      <c r="F18" s="375"/>
      <c r="G18" s="375"/>
      <c r="H18" s="375"/>
      <c r="I18" s="375"/>
      <c r="J18" s="375"/>
      <c r="K18" s="375"/>
      <c r="L18" s="37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106"/>
      <c r="B19" s="572" t="s">
        <v>624</v>
      </c>
      <c r="C19" s="571" t="s">
        <v>701</v>
      </c>
      <c r="D19" s="569"/>
      <c r="E19" s="375"/>
      <c r="F19" s="375"/>
      <c r="G19" s="375"/>
      <c r="H19" s="375"/>
      <c r="I19" s="375"/>
      <c r="J19" s="375"/>
      <c r="K19" s="375"/>
      <c r="L19" s="37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106"/>
      <c r="B20" s="573"/>
      <c r="C20" s="563"/>
      <c r="D20" s="574"/>
      <c r="E20" s="375"/>
      <c r="F20" s="375"/>
      <c r="G20" s="375"/>
      <c r="H20" s="375"/>
      <c r="I20" s="375"/>
      <c r="J20" s="375"/>
      <c r="K20" s="375"/>
      <c r="L20" s="37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575"/>
      <c r="B21" s="576" t="s">
        <v>260</v>
      </c>
      <c r="C21" s="563"/>
      <c r="D21" s="574"/>
      <c r="E21" s="375"/>
      <c r="F21" s="375"/>
      <c r="G21" s="375"/>
      <c r="H21" s="375"/>
      <c r="I21" s="375"/>
      <c r="J21" s="375"/>
      <c r="K21" s="375"/>
      <c r="L21" s="37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577"/>
      <c r="B22" s="567" t="s">
        <v>697</v>
      </c>
      <c r="C22" s="568">
        <v>2</v>
      </c>
      <c r="D22" s="569" t="s">
        <v>702</v>
      </c>
      <c r="E22" s="375"/>
      <c r="F22" s="375"/>
      <c r="G22" s="375"/>
      <c r="H22" s="375"/>
      <c r="I22" s="375"/>
      <c r="J22" s="375"/>
      <c r="K22" s="375"/>
      <c r="L22" s="37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577"/>
      <c r="B23" s="567" t="s">
        <v>698</v>
      </c>
      <c r="C23" s="568">
        <v>2</v>
      </c>
      <c r="D23" s="569" t="s">
        <v>702</v>
      </c>
      <c r="E23" s="375"/>
      <c r="F23" s="375"/>
      <c r="G23" s="375"/>
      <c r="H23" s="375"/>
      <c r="I23" s="375"/>
      <c r="J23" s="375"/>
      <c r="K23" s="375"/>
      <c r="L23" s="37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575"/>
      <c r="B24" s="567" t="s">
        <v>700</v>
      </c>
      <c r="C24" s="568">
        <v>2</v>
      </c>
      <c r="D24" s="569" t="s">
        <v>702</v>
      </c>
      <c r="E24" s="375"/>
      <c r="F24" s="375"/>
      <c r="G24" s="375"/>
      <c r="H24" s="375"/>
      <c r="I24" s="375"/>
      <c r="J24" s="375"/>
      <c r="K24" s="375"/>
      <c r="L24" s="37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575"/>
      <c r="B25" s="572" t="s">
        <v>624</v>
      </c>
      <c r="C25" s="568">
        <f>SUM(C22:C24)</f>
        <v>6</v>
      </c>
      <c r="D25" s="569" t="s">
        <v>702</v>
      </c>
      <c r="E25" s="375"/>
      <c r="F25" s="375"/>
      <c r="G25" s="375"/>
      <c r="H25" s="375"/>
      <c r="I25" s="375"/>
      <c r="J25" s="375"/>
      <c r="K25" s="375"/>
      <c r="L25" s="37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575"/>
      <c r="B26" s="572"/>
      <c r="C26" s="578"/>
      <c r="D26" s="579"/>
      <c r="E26" s="375"/>
      <c r="F26" s="375"/>
      <c r="G26" s="375"/>
      <c r="H26" s="375"/>
      <c r="I26" s="375"/>
      <c r="J26" s="375"/>
      <c r="K26" s="375"/>
      <c r="L26" s="37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575"/>
      <c r="B27" s="580" t="s">
        <v>262</v>
      </c>
      <c r="C27" s="574"/>
      <c r="D27" s="581"/>
      <c r="E27" s="583"/>
      <c r="F27" s="375"/>
      <c r="G27" s="375"/>
      <c r="H27" s="375"/>
      <c r="I27" s="375"/>
      <c r="J27" s="375"/>
      <c r="K27" s="375"/>
      <c r="L27" s="58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575"/>
      <c r="B28" s="567" t="s">
        <v>697</v>
      </c>
      <c r="C28" s="568" t="s">
        <v>628</v>
      </c>
      <c r="D28" s="569" t="s">
        <v>702</v>
      </c>
      <c r="E28" s="583"/>
      <c r="F28" s="375"/>
      <c r="G28" s="375"/>
      <c r="H28" s="375"/>
      <c r="I28" s="375"/>
      <c r="J28" s="375"/>
      <c r="K28" s="375"/>
      <c r="L28" s="58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575"/>
      <c r="B29" s="567" t="s">
        <v>698</v>
      </c>
      <c r="C29" s="568" t="s">
        <v>628</v>
      </c>
      <c r="D29" s="569" t="s">
        <v>702</v>
      </c>
      <c r="E29" s="583"/>
      <c r="F29" s="375"/>
      <c r="G29" s="375"/>
      <c r="H29" s="375"/>
      <c r="I29" s="375"/>
      <c r="J29" s="375"/>
      <c r="K29" s="375"/>
      <c r="L29" s="58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575"/>
      <c r="B30" s="567" t="s">
        <v>700</v>
      </c>
      <c r="C30" s="568" t="s">
        <v>628</v>
      </c>
      <c r="D30" s="569" t="s">
        <v>702</v>
      </c>
      <c r="E30" s="583"/>
      <c r="F30" s="375"/>
      <c r="G30" s="375"/>
      <c r="H30" s="375"/>
      <c r="I30" s="375"/>
      <c r="J30" s="375"/>
      <c r="K30" s="375"/>
      <c r="L30" s="58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575"/>
      <c r="B31" s="572" t="s">
        <v>70</v>
      </c>
      <c r="C31" s="586">
        <v>1</v>
      </c>
      <c r="D31" s="569" t="s">
        <v>702</v>
      </c>
      <c r="E31" s="583"/>
      <c r="F31" s="375"/>
      <c r="G31" s="375"/>
      <c r="H31" s="375"/>
      <c r="I31" s="375"/>
      <c r="J31" s="375"/>
      <c r="K31" s="375"/>
      <c r="L31" s="37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587"/>
      <c r="B32" s="588"/>
      <c r="C32" s="589"/>
      <c r="D32" s="590"/>
      <c r="E32" s="591"/>
      <c r="F32" s="592"/>
      <c r="G32" s="592"/>
      <c r="H32" s="592"/>
      <c r="I32" s="592"/>
      <c r="J32" s="592"/>
      <c r="K32" s="592"/>
      <c r="L32" s="592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593" t="s">
        <v>693</v>
      </c>
      <c r="B33" s="594" t="s">
        <v>708</v>
      </c>
      <c r="C33" s="595"/>
      <c r="D33" s="596"/>
      <c r="E33" s="597"/>
      <c r="F33" s="561"/>
      <c r="G33" s="561"/>
      <c r="H33" s="561"/>
      <c r="I33" s="561"/>
      <c r="J33" s="561"/>
      <c r="K33" s="561"/>
      <c r="L33" s="598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267" t="s">
        <v>694</v>
      </c>
      <c r="B34" s="580" t="s">
        <v>709</v>
      </c>
      <c r="C34" s="574"/>
      <c r="D34" s="581"/>
      <c r="E34" s="583"/>
      <c r="F34" s="375"/>
      <c r="G34" s="375"/>
      <c r="H34" s="375"/>
      <c r="I34" s="375"/>
      <c r="J34" s="375"/>
      <c r="K34" s="375"/>
      <c r="L34" s="56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276" t="s">
        <v>696</v>
      </c>
      <c r="B35" s="567" t="s">
        <v>697</v>
      </c>
      <c r="C35" s="568" t="s">
        <v>628</v>
      </c>
      <c r="D35" s="569" t="s">
        <v>135</v>
      </c>
      <c r="E35" s="583"/>
      <c r="F35" s="375"/>
      <c r="G35" s="375"/>
      <c r="H35" s="375"/>
      <c r="I35" s="375"/>
      <c r="J35" s="375"/>
      <c r="K35" s="375"/>
      <c r="L35" s="37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599" t="s">
        <v>710</v>
      </c>
      <c r="B36" s="567" t="s">
        <v>698</v>
      </c>
      <c r="C36" s="568" t="s">
        <v>628</v>
      </c>
      <c r="D36" s="569" t="s">
        <v>135</v>
      </c>
      <c r="E36" s="583"/>
      <c r="F36" s="375"/>
      <c r="G36" s="375"/>
      <c r="H36" s="375"/>
      <c r="I36" s="375"/>
      <c r="J36" s="375"/>
      <c r="K36" s="375"/>
      <c r="L36" s="37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575"/>
      <c r="B37" s="567" t="s">
        <v>700</v>
      </c>
      <c r="C37" s="568" t="s">
        <v>628</v>
      </c>
      <c r="D37" s="569" t="s">
        <v>135</v>
      </c>
      <c r="E37" s="583"/>
      <c r="F37" s="375"/>
      <c r="G37" s="375"/>
      <c r="H37" s="375"/>
      <c r="I37" s="375"/>
      <c r="J37" s="375"/>
      <c r="K37" s="375"/>
      <c r="L37" s="37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575"/>
      <c r="B38" s="572" t="s">
        <v>70</v>
      </c>
      <c r="C38" s="586">
        <v>2</v>
      </c>
      <c r="D38" s="569" t="s">
        <v>135</v>
      </c>
      <c r="E38" s="583"/>
      <c r="F38" s="375"/>
      <c r="G38" s="375"/>
      <c r="H38" s="375"/>
      <c r="I38" s="375"/>
      <c r="J38" s="375"/>
      <c r="K38" s="375"/>
      <c r="L38" s="37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600"/>
      <c r="B39" s="52"/>
      <c r="C39" s="601"/>
      <c r="D39" s="602"/>
      <c r="E39" s="375"/>
      <c r="F39" s="375"/>
      <c r="G39" s="375"/>
      <c r="H39" s="375"/>
      <c r="I39" s="375"/>
      <c r="J39" s="375"/>
      <c r="K39" s="375"/>
      <c r="L39" s="37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603"/>
      <c r="B40" s="580" t="s">
        <v>266</v>
      </c>
      <c r="C40" s="604"/>
      <c r="D40" s="605"/>
      <c r="E40" s="375"/>
      <c r="F40" s="375"/>
      <c r="G40" s="375"/>
      <c r="H40" s="375"/>
      <c r="I40" s="375"/>
      <c r="J40" s="375"/>
      <c r="K40" s="375"/>
      <c r="L40" s="56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92"/>
      <c r="B41" s="606" t="s">
        <v>711</v>
      </c>
      <c r="C41" s="607"/>
      <c r="D41" s="608"/>
      <c r="E41" s="375"/>
      <c r="F41" s="375"/>
      <c r="G41" s="375"/>
      <c r="H41" s="375"/>
      <c r="I41" s="375"/>
      <c r="J41" s="375"/>
      <c r="K41" s="375"/>
      <c r="L41" s="37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577"/>
      <c r="B42" s="567" t="s">
        <v>697</v>
      </c>
      <c r="C42" s="568" t="s">
        <v>628</v>
      </c>
      <c r="D42" s="569" t="s">
        <v>135</v>
      </c>
      <c r="E42" s="375"/>
      <c r="F42" s="375"/>
      <c r="G42" s="375"/>
      <c r="H42" s="375"/>
      <c r="I42" s="375"/>
      <c r="J42" s="375"/>
      <c r="K42" s="375"/>
      <c r="L42" s="37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575"/>
      <c r="B43" s="567" t="s">
        <v>698</v>
      </c>
      <c r="C43" s="568" t="s">
        <v>628</v>
      </c>
      <c r="D43" s="569" t="s">
        <v>135</v>
      </c>
      <c r="E43" s="375"/>
      <c r="F43" s="375"/>
      <c r="G43" s="375"/>
      <c r="H43" s="375"/>
      <c r="I43" s="375"/>
      <c r="J43" s="375"/>
      <c r="K43" s="375"/>
      <c r="L43" s="37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600"/>
      <c r="B44" s="567" t="s">
        <v>700</v>
      </c>
      <c r="C44" s="568" t="s">
        <v>628</v>
      </c>
      <c r="D44" s="569" t="s">
        <v>135</v>
      </c>
      <c r="E44" s="375"/>
      <c r="F44" s="375"/>
      <c r="G44" s="375"/>
      <c r="H44" s="375"/>
      <c r="I44" s="375"/>
      <c r="J44" s="375"/>
      <c r="K44" s="375"/>
      <c r="L44" s="37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600"/>
      <c r="B45" s="572" t="s">
        <v>117</v>
      </c>
      <c r="C45" s="568" t="s">
        <v>628</v>
      </c>
      <c r="D45" s="569" t="s">
        <v>135</v>
      </c>
      <c r="E45" s="375"/>
      <c r="F45" s="375"/>
      <c r="G45" s="375"/>
      <c r="H45" s="375"/>
      <c r="I45" s="375"/>
      <c r="J45" s="375"/>
      <c r="K45" s="375"/>
      <c r="L45" s="37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600"/>
      <c r="B46" s="572" t="s">
        <v>70</v>
      </c>
      <c r="C46" s="586">
        <v>3</v>
      </c>
      <c r="D46" s="569" t="s">
        <v>135</v>
      </c>
      <c r="E46" s="375"/>
      <c r="F46" s="375"/>
      <c r="G46" s="375"/>
      <c r="H46" s="375"/>
      <c r="I46" s="375"/>
      <c r="J46" s="375"/>
      <c r="K46" s="375"/>
      <c r="L46" s="37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600"/>
      <c r="B47" s="609"/>
      <c r="C47" s="610"/>
      <c r="D47" s="608"/>
      <c r="E47" s="375"/>
      <c r="F47" s="375"/>
      <c r="G47" s="375"/>
      <c r="H47" s="375"/>
      <c r="I47" s="375"/>
      <c r="J47" s="375"/>
      <c r="K47" s="375"/>
      <c r="L47" s="37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611"/>
      <c r="B48" s="612"/>
      <c r="C48" s="613"/>
      <c r="D48" s="613"/>
      <c r="E48" s="592"/>
      <c r="F48" s="614"/>
      <c r="G48" s="614"/>
      <c r="H48" s="614"/>
      <c r="I48" s="614"/>
      <c r="J48" s="614"/>
      <c r="K48" s="614"/>
      <c r="L48" s="139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2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2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2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2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2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2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2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2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1:D11"/>
    <mergeCell ref="B12:D12"/>
    <mergeCell ref="B13:D13"/>
  </mergeCells>
  <printOptions horizontalCentered="1"/>
  <pageMargins left="0.39370078740157483" right="0.39370078740157483" top="0.70866141732283472" bottom="0.39370078740157483" header="0" footer="0"/>
  <pageSetup paperSize="9" scale="56" orientation="landscape"/>
  <headerFooter>
    <oddHeader>&amp;Rเอกสารแนบ 5 (&amp;P/)</oddHead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0000FF"/>
  </sheetPr>
  <dimension ref="A1:Z1000"/>
  <sheetViews>
    <sheetView workbookViewId="0">
      <pane xSplit="4" ySplit="17" topLeftCell="E18" activePane="bottomRight" state="frozen"/>
      <selection pane="topRight" activeCell="E1" sqref="E1"/>
      <selection pane="bottomLeft" activeCell="A18" sqref="A18"/>
      <selection pane="bottomRight" activeCell="E18" sqref="E18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5" width="22.125" customWidth="1"/>
    <col min="6" max="12" width="13.25" customWidth="1"/>
    <col min="13" max="26" width="7.875" customWidth="1"/>
  </cols>
  <sheetData>
    <row r="1" spans="1:26" ht="27.75" customHeight="1">
      <c r="A1" s="1" t="s">
        <v>0</v>
      </c>
      <c r="B1" s="398"/>
      <c r="C1" s="399" t="s">
        <v>511</v>
      </c>
      <c r="D1" s="399"/>
      <c r="E1" s="552"/>
      <c r="F1" s="553"/>
      <c r="G1" s="552"/>
      <c r="H1" s="623"/>
      <c r="I1" s="552"/>
      <c r="J1" s="552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398"/>
      <c r="C2" s="399" t="s">
        <v>512</v>
      </c>
      <c r="D2" s="399"/>
      <c r="E2" s="552"/>
      <c r="F2" s="552"/>
      <c r="G2" s="552"/>
      <c r="H2" s="623"/>
      <c r="I2" s="552"/>
      <c r="J2" s="552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252"/>
      <c r="C3" s="252" t="s">
        <v>11</v>
      </c>
      <c r="D3" s="554"/>
      <c r="E3" s="252" t="s">
        <v>13</v>
      </c>
      <c r="F3" s="252"/>
      <c r="G3" s="252"/>
      <c r="H3" s="252"/>
      <c r="I3" s="252" t="s">
        <v>17</v>
      </c>
      <c r="J3" s="252"/>
      <c r="K3" s="5"/>
      <c r="L3" s="5"/>
      <c r="M3" s="5"/>
      <c r="N3" s="5"/>
      <c r="O3" s="5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hidden="1" customHeight="1">
      <c r="A4" s="253" t="s">
        <v>15</v>
      </c>
      <c r="B4" s="253"/>
      <c r="C4" s="253" t="s">
        <v>726</v>
      </c>
      <c r="D4" s="253"/>
      <c r="E4" s="555" t="s">
        <v>727</v>
      </c>
      <c r="F4" s="253"/>
      <c r="G4" s="253"/>
      <c r="H4" s="12"/>
      <c r="I4" s="624" t="s">
        <v>406</v>
      </c>
      <c r="J4" s="625"/>
      <c r="K4" s="5"/>
      <c r="L4" s="5"/>
      <c r="M4" s="5"/>
      <c r="N4" s="5"/>
      <c r="O4" s="5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hidden="1" customHeight="1">
      <c r="A5" s="13" t="s">
        <v>728</v>
      </c>
      <c r="B5" s="253"/>
      <c r="C5" s="253"/>
      <c r="D5" s="253"/>
      <c r="E5" s="555" t="s">
        <v>729</v>
      </c>
      <c r="F5" s="253"/>
      <c r="G5" s="253"/>
      <c r="H5" s="12"/>
      <c r="I5" s="12"/>
      <c r="J5" s="625"/>
      <c r="K5" s="5"/>
      <c r="L5" s="5"/>
      <c r="M5" s="5"/>
      <c r="N5" s="5"/>
      <c r="O5" s="5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</row>
    <row r="6" spans="1:26" ht="27.75" hidden="1" customHeight="1">
      <c r="A6" s="13"/>
      <c r="B6" s="253"/>
      <c r="C6" s="253"/>
      <c r="D6" s="253"/>
      <c r="E6" s="555" t="s">
        <v>730</v>
      </c>
      <c r="F6" s="253"/>
      <c r="G6" s="253"/>
      <c r="H6" s="255"/>
      <c r="I6" s="255"/>
      <c r="J6" s="626"/>
      <c r="K6" s="5"/>
      <c r="L6" s="5"/>
      <c r="M6" s="5"/>
      <c r="N6" s="5"/>
      <c r="O6" s="5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</row>
    <row r="7" spans="1:26" ht="27.75" hidden="1" customHeight="1">
      <c r="A7" s="257"/>
      <c r="B7" s="253"/>
      <c r="C7" s="253"/>
      <c r="D7" s="253"/>
      <c r="E7" s="253" t="s">
        <v>731</v>
      </c>
      <c r="F7" s="253"/>
      <c r="G7" s="253"/>
      <c r="H7" s="255"/>
      <c r="I7" s="255"/>
      <c r="J7" s="626"/>
      <c r="K7" s="5"/>
      <c r="L7" s="5"/>
      <c r="M7" s="5"/>
      <c r="N7" s="5"/>
      <c r="O7" s="5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</row>
    <row r="8" spans="1:26" ht="27.75" hidden="1" customHeight="1">
      <c r="A8" s="257"/>
      <c r="B8" s="253"/>
      <c r="C8" s="253"/>
      <c r="D8" s="253"/>
      <c r="E8" s="253" t="s">
        <v>732</v>
      </c>
      <c r="F8" s="253"/>
      <c r="G8" s="253"/>
      <c r="H8" s="12"/>
      <c r="I8" s="624" t="s">
        <v>733</v>
      </c>
      <c r="J8" s="625"/>
      <c r="K8" s="5"/>
      <c r="L8" s="5"/>
      <c r="M8" s="5"/>
      <c r="N8" s="5"/>
      <c r="O8" s="5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</row>
    <row r="9" spans="1:26" ht="27.75" hidden="1" customHeight="1">
      <c r="A9" s="257"/>
      <c r="B9" s="252"/>
      <c r="C9" s="252" t="s">
        <v>24</v>
      </c>
      <c r="D9" s="252"/>
      <c r="E9" s="252" t="s">
        <v>420</v>
      </c>
      <c r="F9" s="252"/>
      <c r="G9" s="252"/>
      <c r="H9" s="252"/>
      <c r="I9" s="252" t="s">
        <v>421</v>
      </c>
      <c r="J9" s="252"/>
      <c r="K9" s="6"/>
      <c r="L9" s="6"/>
      <c r="M9" s="6"/>
      <c r="N9" s="6"/>
      <c r="O9" s="6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</row>
    <row r="10" spans="1:26" ht="27.75" hidden="1" customHeight="1">
      <c r="A10" s="257"/>
      <c r="B10" s="253"/>
      <c r="C10" s="253" t="s">
        <v>726</v>
      </c>
      <c r="D10" s="253"/>
      <c r="E10" s="555" t="s">
        <v>727</v>
      </c>
      <c r="F10" s="253"/>
      <c r="G10" s="253"/>
      <c r="H10" s="12"/>
      <c r="I10" s="624" t="s">
        <v>735</v>
      </c>
      <c r="J10" s="625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ht="27.75" hidden="1" customHeight="1">
      <c r="A11" s="257"/>
      <c r="B11" s="253"/>
      <c r="C11" s="253"/>
      <c r="D11" s="253"/>
      <c r="E11" s="555" t="s">
        <v>729</v>
      </c>
      <c r="F11" s="253"/>
      <c r="G11" s="253"/>
      <c r="H11" s="13"/>
      <c r="I11" s="13"/>
      <c r="J11" s="427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ht="27.75" hidden="1" customHeight="1">
      <c r="A12" s="257"/>
      <c r="B12" s="253"/>
      <c r="C12" s="253"/>
      <c r="D12" s="253"/>
      <c r="E12" s="555" t="s">
        <v>730</v>
      </c>
      <c r="F12" s="253"/>
      <c r="G12" s="253"/>
      <c r="H12" s="13"/>
      <c r="I12" s="13"/>
      <c r="J12" s="427"/>
      <c r="K12" s="5"/>
      <c r="L12" s="5"/>
      <c r="M12" s="5"/>
      <c r="N12" s="5"/>
      <c r="O12" s="5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ht="27.75" hidden="1" customHeight="1">
      <c r="A13" s="257"/>
      <c r="B13" s="253"/>
      <c r="C13" s="253"/>
      <c r="D13" s="253"/>
      <c r="E13" s="253" t="s">
        <v>731</v>
      </c>
      <c r="F13" s="253"/>
      <c r="G13" s="253"/>
      <c r="H13" s="13"/>
      <c r="I13" s="13"/>
      <c r="J13" s="427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hidden="1" customHeight="1">
      <c r="A14" s="257"/>
      <c r="B14" s="253"/>
      <c r="C14" s="253"/>
      <c r="D14" s="253"/>
      <c r="E14" s="555" t="s">
        <v>736</v>
      </c>
      <c r="F14" s="253"/>
      <c r="G14" s="253"/>
      <c r="H14" s="13"/>
      <c r="I14" s="624" t="s">
        <v>737</v>
      </c>
      <c r="J14" s="427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hidden="1" customHeight="1">
      <c r="A15" s="257"/>
      <c r="B15" s="253"/>
      <c r="C15" s="253"/>
      <c r="D15" s="253"/>
      <c r="E15" s="555" t="s">
        <v>738</v>
      </c>
      <c r="F15" s="253"/>
      <c r="G15" s="253"/>
      <c r="H15" s="13"/>
      <c r="I15" s="13"/>
      <c r="J15" s="427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17" t="s">
        <v>29</v>
      </c>
      <c r="B16" s="1100" t="s">
        <v>31</v>
      </c>
      <c r="C16" s="1101"/>
      <c r="D16" s="1102"/>
      <c r="E16" s="259"/>
      <c r="F16" s="259"/>
      <c r="G16" s="259"/>
      <c r="H16" s="259"/>
      <c r="I16" s="259"/>
      <c r="J16" s="259"/>
      <c r="K16" s="259"/>
      <c r="L16" s="259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20" t="s">
        <v>44</v>
      </c>
      <c r="B17" s="1117" t="s">
        <v>51</v>
      </c>
      <c r="C17" s="1110"/>
      <c r="D17" s="1118"/>
      <c r="E17" s="261" t="s">
        <v>33</v>
      </c>
      <c r="F17" s="261" t="s">
        <v>37</v>
      </c>
      <c r="G17" s="261" t="s">
        <v>38</v>
      </c>
      <c r="H17" s="261" t="s">
        <v>39</v>
      </c>
      <c r="I17" s="261" t="s">
        <v>40</v>
      </c>
      <c r="J17" s="261" t="s">
        <v>41</v>
      </c>
      <c r="K17" s="261" t="s">
        <v>42</v>
      </c>
      <c r="L17" s="261" t="s">
        <v>43</v>
      </c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26"/>
      <c r="B18" s="1119" t="s">
        <v>62</v>
      </c>
      <c r="C18" s="1114"/>
      <c r="D18" s="1120"/>
      <c r="E18" s="263"/>
      <c r="F18" s="263"/>
      <c r="G18" s="263"/>
      <c r="H18" s="263"/>
      <c r="I18" s="263"/>
      <c r="J18" s="263"/>
      <c r="K18" s="263"/>
      <c r="L18" s="263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630" t="s">
        <v>739</v>
      </c>
      <c r="B19" s="630" t="s">
        <v>740</v>
      </c>
      <c r="C19" s="631"/>
      <c r="D19" s="632"/>
      <c r="E19" s="561"/>
      <c r="F19" s="561"/>
      <c r="G19" s="598"/>
      <c r="H19" s="633"/>
      <c r="I19" s="634"/>
      <c r="J19" s="634"/>
      <c r="K19" s="420"/>
      <c r="L19" s="5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267" t="s">
        <v>741</v>
      </c>
      <c r="B20" s="635" t="s">
        <v>742</v>
      </c>
      <c r="C20" s="636"/>
      <c r="D20" s="637"/>
      <c r="E20" s="565"/>
      <c r="F20" s="638"/>
      <c r="G20" s="638"/>
      <c r="H20" s="639"/>
      <c r="I20" s="640"/>
      <c r="J20" s="640"/>
      <c r="K20" s="94"/>
      <c r="L20" s="9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267"/>
      <c r="B21" s="641" t="s">
        <v>744</v>
      </c>
      <c r="C21" s="642" t="s">
        <v>745</v>
      </c>
      <c r="D21" s="637"/>
      <c r="E21" s="565"/>
      <c r="F21" s="638"/>
      <c r="G21" s="638"/>
      <c r="H21" s="639"/>
      <c r="I21" s="640"/>
      <c r="J21" s="640"/>
      <c r="K21" s="94"/>
      <c r="L21" s="9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643"/>
      <c r="B22" s="644">
        <v>1</v>
      </c>
      <c r="C22" s="645" t="s">
        <v>746</v>
      </c>
      <c r="D22" s="637"/>
      <c r="E22" s="565"/>
      <c r="F22" s="638"/>
      <c r="G22" s="638"/>
      <c r="H22" s="639"/>
      <c r="I22" s="640"/>
      <c r="J22" s="640"/>
      <c r="K22" s="94"/>
      <c r="L22" s="9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643"/>
      <c r="B23" s="644">
        <v>2</v>
      </c>
      <c r="C23" s="646" t="s">
        <v>747</v>
      </c>
      <c r="D23" s="637"/>
      <c r="E23" s="565"/>
      <c r="F23" s="638"/>
      <c r="G23" s="638"/>
      <c r="H23" s="639"/>
      <c r="I23" s="640"/>
      <c r="J23" s="640"/>
      <c r="K23" s="94"/>
      <c r="L23" s="94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643"/>
      <c r="B24" s="644"/>
      <c r="C24" s="646" t="s">
        <v>748</v>
      </c>
      <c r="D24" s="637"/>
      <c r="E24" s="565"/>
      <c r="F24" s="638"/>
      <c r="G24" s="638"/>
      <c r="H24" s="639"/>
      <c r="I24" s="640"/>
      <c r="J24" s="640"/>
      <c r="K24" s="94"/>
      <c r="L24" s="94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643"/>
      <c r="B25" s="644">
        <v>3</v>
      </c>
      <c r="C25" s="646" t="s">
        <v>751</v>
      </c>
      <c r="D25" s="637"/>
      <c r="E25" s="565"/>
      <c r="F25" s="638"/>
      <c r="G25" s="638"/>
      <c r="H25" s="639"/>
      <c r="I25" s="640"/>
      <c r="J25" s="640"/>
      <c r="K25" s="94"/>
      <c r="L25" s="9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643"/>
      <c r="B26" s="644">
        <v>4</v>
      </c>
      <c r="C26" s="646" t="s">
        <v>754</v>
      </c>
      <c r="D26" s="637"/>
      <c r="E26" s="565"/>
      <c r="F26" s="638"/>
      <c r="G26" s="638"/>
      <c r="H26" s="639"/>
      <c r="I26" s="640"/>
      <c r="J26" s="640"/>
      <c r="K26" s="94"/>
      <c r="L26" s="9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643"/>
      <c r="B27" s="644">
        <v>5</v>
      </c>
      <c r="C27" s="646" t="s">
        <v>755</v>
      </c>
      <c r="D27" s="637"/>
      <c r="E27" s="565"/>
      <c r="F27" s="638"/>
      <c r="G27" s="638"/>
      <c r="H27" s="639"/>
      <c r="I27" s="640"/>
      <c r="J27" s="640"/>
      <c r="K27" s="94"/>
      <c r="L27" s="94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647"/>
      <c r="B28" s="648" t="s">
        <v>133</v>
      </c>
      <c r="C28" s="649" t="s">
        <v>757</v>
      </c>
      <c r="D28" s="650"/>
      <c r="E28" s="565"/>
      <c r="F28" s="638"/>
      <c r="G28" s="638"/>
      <c r="H28" s="71"/>
      <c r="I28" s="71"/>
      <c r="J28" s="71"/>
      <c r="K28" s="94"/>
      <c r="L28" s="94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651"/>
      <c r="B29" s="567" t="s">
        <v>145</v>
      </c>
      <c r="C29" s="649" t="s">
        <v>757</v>
      </c>
      <c r="D29" s="652" t="s">
        <v>759</v>
      </c>
      <c r="E29" s="565"/>
      <c r="F29" s="565"/>
      <c r="G29" s="565"/>
      <c r="H29" s="71"/>
      <c r="I29" s="71"/>
      <c r="J29" s="71"/>
      <c r="K29" s="45"/>
      <c r="L29" s="4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651"/>
      <c r="B30" s="567" t="s">
        <v>151</v>
      </c>
      <c r="C30" s="649" t="s">
        <v>757</v>
      </c>
      <c r="D30" s="654"/>
      <c r="E30" s="565"/>
      <c r="F30" s="565"/>
      <c r="G30" s="565"/>
      <c r="H30" s="71"/>
      <c r="I30" s="71"/>
      <c r="J30" s="71"/>
      <c r="K30" s="45"/>
      <c r="L30" s="4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651"/>
      <c r="B31" s="567" t="s">
        <v>70</v>
      </c>
      <c r="C31" s="657" t="s">
        <v>757</v>
      </c>
      <c r="D31" s="343" t="s">
        <v>486</v>
      </c>
      <c r="E31" s="565"/>
      <c r="F31" s="565"/>
      <c r="G31" s="565"/>
      <c r="H31" s="71"/>
      <c r="I31" s="71"/>
      <c r="J31" s="71"/>
      <c r="K31" s="45"/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660"/>
      <c r="B32" s="661" t="s">
        <v>760</v>
      </c>
      <c r="C32" s="662"/>
      <c r="D32" s="664"/>
      <c r="E32" s="665"/>
      <c r="F32" s="665"/>
      <c r="G32" s="665"/>
      <c r="H32" s="141"/>
      <c r="I32" s="141"/>
      <c r="J32" s="141"/>
      <c r="K32" s="45"/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666"/>
      <c r="B33" s="667"/>
      <c r="C33" s="668"/>
      <c r="D33" s="669"/>
      <c r="E33" s="638"/>
      <c r="F33" s="638"/>
      <c r="G33" s="638"/>
      <c r="H33" s="670"/>
      <c r="I33" s="426"/>
      <c r="J33" s="426"/>
      <c r="K33" s="45"/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666"/>
      <c r="B34" s="667"/>
      <c r="C34" s="668"/>
      <c r="D34" s="669"/>
      <c r="E34" s="638"/>
      <c r="F34" s="638"/>
      <c r="G34" s="638"/>
      <c r="H34" s="670"/>
      <c r="I34" s="426"/>
      <c r="J34" s="426"/>
      <c r="K34" s="45"/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666"/>
      <c r="B35" s="667"/>
      <c r="C35" s="668"/>
      <c r="D35" s="669"/>
      <c r="E35" s="638"/>
      <c r="F35" s="638"/>
      <c r="G35" s="638"/>
      <c r="H35" s="670"/>
      <c r="I35" s="426"/>
      <c r="J35" s="426"/>
      <c r="K35" s="45"/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666"/>
      <c r="B36" s="667"/>
      <c r="C36" s="668"/>
      <c r="D36" s="669"/>
      <c r="E36" s="638"/>
      <c r="F36" s="638"/>
      <c r="G36" s="638"/>
      <c r="H36" s="670"/>
      <c r="I36" s="426"/>
      <c r="J36" s="426"/>
      <c r="K36" s="45"/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666"/>
      <c r="B37" s="667"/>
      <c r="C37" s="668"/>
      <c r="D37" s="669"/>
      <c r="E37" s="638"/>
      <c r="F37" s="638"/>
      <c r="G37" s="638"/>
      <c r="H37" s="670"/>
      <c r="I37" s="426"/>
      <c r="J37" s="426"/>
      <c r="K37" s="45"/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666"/>
      <c r="B38" s="667"/>
      <c r="C38" s="668"/>
      <c r="D38" s="669"/>
      <c r="E38" s="638"/>
      <c r="F38" s="638"/>
      <c r="G38" s="638"/>
      <c r="H38" s="670"/>
      <c r="I38" s="426"/>
      <c r="J38" s="426"/>
      <c r="K38" s="45"/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666"/>
      <c r="B39" s="667"/>
      <c r="C39" s="668"/>
      <c r="D39" s="669"/>
      <c r="E39" s="638"/>
      <c r="F39" s="638"/>
      <c r="G39" s="638"/>
      <c r="H39" s="670"/>
      <c r="I39" s="426"/>
      <c r="J39" s="426"/>
      <c r="K39" s="45"/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666"/>
      <c r="B40" s="667"/>
      <c r="C40" s="668"/>
      <c r="D40" s="669"/>
      <c r="E40" s="638"/>
      <c r="F40" s="638"/>
      <c r="G40" s="638"/>
      <c r="H40" s="670"/>
      <c r="I40" s="426"/>
      <c r="J40" s="426"/>
      <c r="K40" s="45"/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666"/>
      <c r="B41" s="667"/>
      <c r="C41" s="668"/>
      <c r="D41" s="669"/>
      <c r="E41" s="638"/>
      <c r="F41" s="638"/>
      <c r="G41" s="638"/>
      <c r="H41" s="670"/>
      <c r="I41" s="426"/>
      <c r="J41" s="426"/>
      <c r="K41" s="45"/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666"/>
      <c r="B42" s="667"/>
      <c r="C42" s="668"/>
      <c r="D42" s="669"/>
      <c r="E42" s="638"/>
      <c r="F42" s="638"/>
      <c r="G42" s="638"/>
      <c r="H42" s="670"/>
      <c r="I42" s="426"/>
      <c r="J42" s="426"/>
      <c r="K42" s="45"/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666"/>
      <c r="B43" s="667"/>
      <c r="C43" s="668"/>
      <c r="D43" s="669"/>
      <c r="E43" s="638"/>
      <c r="F43" s="638"/>
      <c r="G43" s="638"/>
      <c r="H43" s="670"/>
      <c r="I43" s="426"/>
      <c r="J43" s="426"/>
      <c r="K43" s="45"/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666"/>
      <c r="B44" s="667"/>
      <c r="C44" s="668"/>
      <c r="D44" s="669"/>
      <c r="E44" s="638"/>
      <c r="F44" s="638"/>
      <c r="G44" s="638"/>
      <c r="H44" s="670"/>
      <c r="I44" s="426"/>
      <c r="J44" s="426"/>
      <c r="K44" s="45"/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666"/>
      <c r="B45" s="667"/>
      <c r="C45" s="668"/>
      <c r="D45" s="669"/>
      <c r="E45" s="638"/>
      <c r="F45" s="638"/>
      <c r="G45" s="638"/>
      <c r="H45" s="670"/>
      <c r="I45" s="426"/>
      <c r="J45" s="426"/>
      <c r="K45" s="45"/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666"/>
      <c r="B46" s="667"/>
      <c r="C46" s="668"/>
      <c r="D46" s="669"/>
      <c r="E46" s="638"/>
      <c r="F46" s="638"/>
      <c r="G46" s="638"/>
      <c r="H46" s="670"/>
      <c r="I46" s="426"/>
      <c r="J46" s="426"/>
      <c r="K46" s="45"/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666"/>
      <c r="B47" s="667"/>
      <c r="C47" s="668"/>
      <c r="D47" s="669"/>
      <c r="E47" s="638"/>
      <c r="F47" s="638"/>
      <c r="G47" s="638"/>
      <c r="H47" s="670"/>
      <c r="I47" s="426"/>
      <c r="J47" s="426"/>
      <c r="K47" s="45"/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666"/>
      <c r="B48" s="667"/>
      <c r="C48" s="668"/>
      <c r="D48" s="669"/>
      <c r="E48" s="638"/>
      <c r="F48" s="638"/>
      <c r="G48" s="638"/>
      <c r="H48" s="670"/>
      <c r="I48" s="426"/>
      <c r="J48" s="426"/>
      <c r="K48" s="45"/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666"/>
      <c r="B49" s="667"/>
      <c r="C49" s="668"/>
      <c r="D49" s="669"/>
      <c r="E49" s="638"/>
      <c r="F49" s="638"/>
      <c r="G49" s="638"/>
      <c r="H49" s="670"/>
      <c r="I49" s="426"/>
      <c r="J49" s="426"/>
      <c r="K49" s="45"/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666"/>
      <c r="B50" s="667"/>
      <c r="C50" s="668"/>
      <c r="D50" s="669"/>
      <c r="E50" s="638"/>
      <c r="F50" s="638"/>
      <c r="G50" s="638"/>
      <c r="H50" s="670"/>
      <c r="I50" s="426"/>
      <c r="J50" s="426"/>
      <c r="K50" s="45"/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666"/>
      <c r="B51" s="667"/>
      <c r="C51" s="668"/>
      <c r="D51" s="669"/>
      <c r="E51" s="638"/>
      <c r="F51" s="638"/>
      <c r="G51" s="638"/>
      <c r="H51" s="670"/>
      <c r="I51" s="426"/>
      <c r="J51" s="426"/>
      <c r="K51" s="45"/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666"/>
      <c r="B52" s="667"/>
      <c r="C52" s="668"/>
      <c r="D52" s="669"/>
      <c r="E52" s="638"/>
      <c r="F52" s="638"/>
      <c r="G52" s="638"/>
      <c r="H52" s="670"/>
      <c r="I52" s="426"/>
      <c r="J52" s="426"/>
      <c r="K52" s="45"/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666"/>
      <c r="B53" s="667"/>
      <c r="C53" s="668"/>
      <c r="D53" s="669"/>
      <c r="E53" s="638"/>
      <c r="F53" s="638"/>
      <c r="G53" s="638"/>
      <c r="H53" s="670"/>
      <c r="I53" s="426"/>
      <c r="J53" s="426"/>
      <c r="K53" s="45"/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671"/>
      <c r="B54" s="672"/>
      <c r="C54" s="673"/>
      <c r="D54" s="674"/>
      <c r="E54" s="565"/>
      <c r="F54" s="565"/>
      <c r="G54" s="565"/>
      <c r="H54" s="291"/>
      <c r="I54" s="71"/>
      <c r="J54" s="71"/>
      <c r="K54" s="45"/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671"/>
      <c r="B55" s="672"/>
      <c r="C55" s="673"/>
      <c r="D55" s="674"/>
      <c r="E55" s="565"/>
      <c r="F55" s="565"/>
      <c r="G55" s="565"/>
      <c r="H55" s="291"/>
      <c r="I55" s="71"/>
      <c r="J55" s="71"/>
      <c r="K55" s="45"/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671"/>
      <c r="B56" s="672"/>
      <c r="C56" s="673"/>
      <c r="D56" s="674"/>
      <c r="E56" s="565"/>
      <c r="F56" s="565"/>
      <c r="G56" s="565"/>
      <c r="H56" s="291"/>
      <c r="I56" s="71"/>
      <c r="J56" s="71"/>
      <c r="K56" s="45"/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671"/>
      <c r="B57" s="672"/>
      <c r="C57" s="673"/>
      <c r="D57" s="674"/>
      <c r="E57" s="565"/>
      <c r="F57" s="565"/>
      <c r="G57" s="565"/>
      <c r="H57" s="291"/>
      <c r="I57" s="71"/>
      <c r="J57" s="71"/>
      <c r="K57" s="45"/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675"/>
      <c r="B58" s="676"/>
      <c r="C58" s="677"/>
      <c r="D58" s="678"/>
      <c r="E58" s="665"/>
      <c r="F58" s="665"/>
      <c r="G58" s="665"/>
      <c r="H58" s="290"/>
      <c r="I58" s="141"/>
      <c r="J58" s="141"/>
      <c r="K58" s="45"/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679"/>
      <c r="B59" s="680"/>
      <c r="C59" s="681"/>
      <c r="D59" s="682"/>
      <c r="E59" s="683"/>
      <c r="F59" s="683"/>
      <c r="G59" s="683"/>
      <c r="H59" s="684"/>
      <c r="I59" s="685"/>
      <c r="J59" s="685"/>
      <c r="K59" s="45"/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237"/>
      <c r="I60" s="686">
        <v>1</v>
      </c>
      <c r="J60" s="686">
        <v>1</v>
      </c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237"/>
      <c r="I61" s="400" t="e">
        <f>I60+'I5 IP1(นวัตกรรม)'!#REF!+'I4 OM4(SLA)'!#REF!+'I3 OM1(GIS)'!I319+'I2 OM1(LOSS)'!I1649+#REF!</f>
        <v>#REF!</v>
      </c>
      <c r="J61" s="400" t="e">
        <f>J60+'I5 IP1(นวัตกรรม)'!#REF!+'I4 OM4(SLA)'!#REF!+'I3 OM1(GIS)'!J319+'I2 OM1(LOSS)'!L1649+#REF!</f>
        <v>#REF!</v>
      </c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2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2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23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23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23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23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23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23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23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2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2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2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2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2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2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2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2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2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2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2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2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2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2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2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2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2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2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2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2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2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2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2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2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2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2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2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2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2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2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2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2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2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2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2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2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2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2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2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2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2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2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2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6:D16"/>
    <mergeCell ref="B17:D17"/>
    <mergeCell ref="B18:D18"/>
  </mergeCells>
  <printOptions horizontalCentered="1"/>
  <pageMargins left="0.39370078740157483" right="0.39370078740157483" top="0.70866141732283472" bottom="0.39370078740157483" header="0" footer="0"/>
  <pageSetup paperSize="9" scale="51" orientation="landscape"/>
  <headerFooter>
    <oddHeader>&amp;Rเอกสารแนบ 5 (&amp;P/)</oddHead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/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7.625" customWidth="1"/>
    <col min="5" max="12" width="12.875" customWidth="1"/>
    <col min="13" max="26" width="7.875" customWidth="1"/>
  </cols>
  <sheetData>
    <row r="1" spans="1:26" ht="27.75" customHeight="1">
      <c r="A1" s="1" t="s">
        <v>0</v>
      </c>
      <c r="B1" s="2"/>
      <c r="C1" s="2" t="s">
        <v>776</v>
      </c>
      <c r="D1" s="2"/>
      <c r="E1" s="689"/>
      <c r="F1" s="690"/>
      <c r="G1" s="689"/>
      <c r="H1" s="691"/>
      <c r="I1" s="689"/>
      <c r="J1" s="689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2" t="s">
        <v>777</v>
      </c>
      <c r="D2" s="2"/>
      <c r="E2" s="689"/>
      <c r="F2" s="689"/>
      <c r="G2" s="689"/>
      <c r="H2" s="691"/>
      <c r="I2" s="689"/>
      <c r="J2" s="689"/>
      <c r="K2" s="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10"/>
      <c r="C3" s="10" t="s">
        <v>11</v>
      </c>
      <c r="D3" s="10"/>
      <c r="E3" s="10" t="s">
        <v>13</v>
      </c>
      <c r="F3" s="10"/>
      <c r="G3" s="10"/>
      <c r="H3" s="1148" t="s">
        <v>17</v>
      </c>
      <c r="I3" s="1110"/>
      <c r="J3" s="1118"/>
      <c r="K3" s="15"/>
      <c r="L3" s="5"/>
      <c r="M3" s="5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hidden="1" customHeight="1">
      <c r="A4" s="10" t="s">
        <v>15</v>
      </c>
      <c r="B4" s="10"/>
      <c r="C4" s="246" t="s">
        <v>778</v>
      </c>
      <c r="D4" s="10"/>
      <c r="E4" s="692" t="s">
        <v>779</v>
      </c>
      <c r="F4" s="10"/>
      <c r="G4" s="10"/>
      <c r="H4" s="1149" t="s">
        <v>419</v>
      </c>
      <c r="I4" s="1110"/>
      <c r="J4" s="1118"/>
      <c r="K4" s="15"/>
      <c r="L4" s="5"/>
      <c r="M4" s="5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hidden="1" customHeight="1">
      <c r="A5" s="10" t="s">
        <v>780</v>
      </c>
      <c r="B5" s="10"/>
      <c r="C5" s="10" t="s">
        <v>781</v>
      </c>
      <c r="D5" s="10"/>
      <c r="E5" s="693" t="s">
        <v>782</v>
      </c>
      <c r="F5" s="10"/>
      <c r="G5" s="10"/>
      <c r="H5" s="692" t="s">
        <v>419</v>
      </c>
      <c r="I5" s="246"/>
      <c r="J5" s="246"/>
      <c r="K5" s="1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0" t="s">
        <v>783</v>
      </c>
      <c r="B6" s="10"/>
      <c r="C6" s="10" t="s">
        <v>784</v>
      </c>
      <c r="D6" s="10"/>
      <c r="E6" s="10" t="s">
        <v>785</v>
      </c>
      <c r="F6" s="10"/>
      <c r="G6" s="10"/>
      <c r="H6" s="13"/>
      <c r="I6" s="13"/>
      <c r="J6" s="13"/>
      <c r="K6" s="1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15"/>
      <c r="B7" s="10"/>
      <c r="C7" s="10"/>
      <c r="D7" s="10"/>
      <c r="E7" s="10" t="s">
        <v>786</v>
      </c>
      <c r="F7" s="10"/>
      <c r="G7" s="10"/>
      <c r="H7" s="692" t="s">
        <v>419</v>
      </c>
      <c r="I7" s="13"/>
      <c r="J7" s="13"/>
      <c r="K7" s="1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15"/>
      <c r="B8" s="10"/>
      <c r="C8" s="10"/>
      <c r="D8" s="10"/>
      <c r="E8" s="10" t="s">
        <v>787</v>
      </c>
      <c r="F8" s="10"/>
      <c r="G8" s="10"/>
      <c r="H8" s="13"/>
      <c r="I8" s="13"/>
      <c r="J8" s="13"/>
      <c r="K8" s="1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hidden="1" customHeight="1">
      <c r="A9" s="15"/>
      <c r="B9" s="10"/>
      <c r="C9" s="10"/>
      <c r="D9" s="10"/>
      <c r="E9" s="10" t="s">
        <v>788</v>
      </c>
      <c r="F9" s="10"/>
      <c r="G9" s="10"/>
      <c r="H9" s="692" t="s">
        <v>419</v>
      </c>
      <c r="I9" s="13"/>
      <c r="J9" s="13"/>
      <c r="K9" s="1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hidden="1" customHeight="1">
      <c r="A10" s="15"/>
      <c r="B10" s="10"/>
      <c r="C10" s="10"/>
      <c r="D10" s="10"/>
      <c r="E10" s="10" t="s">
        <v>789</v>
      </c>
      <c r="F10" s="10"/>
      <c r="G10" s="10"/>
      <c r="H10" s="13"/>
      <c r="I10" s="13"/>
      <c r="J10" s="13"/>
      <c r="K10" s="1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hidden="1" customHeight="1">
      <c r="A11" s="15"/>
      <c r="B11" s="690"/>
      <c r="C11" s="10" t="s">
        <v>24</v>
      </c>
      <c r="D11" s="10"/>
      <c r="E11" s="10" t="s">
        <v>420</v>
      </c>
      <c r="F11" s="10"/>
      <c r="G11" s="10"/>
      <c r="H11" s="1148" t="s">
        <v>421</v>
      </c>
      <c r="I11" s="1110"/>
      <c r="J11" s="1118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hidden="1" customHeight="1">
      <c r="A12" s="10"/>
      <c r="B12" s="10"/>
      <c r="C12" s="246" t="s">
        <v>778</v>
      </c>
      <c r="D12" s="10"/>
      <c r="E12" s="693" t="s">
        <v>782</v>
      </c>
      <c r="F12" s="10"/>
      <c r="G12" s="10"/>
      <c r="H12" s="1149" t="s">
        <v>419</v>
      </c>
      <c r="I12" s="1110"/>
      <c r="J12" s="1118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hidden="1" customHeight="1">
      <c r="A13" s="10"/>
      <c r="B13" s="10"/>
      <c r="C13" s="10" t="s">
        <v>781</v>
      </c>
      <c r="D13" s="10"/>
      <c r="E13" s="10" t="s">
        <v>785</v>
      </c>
      <c r="F13" s="10"/>
      <c r="G13" s="10"/>
      <c r="H13" s="13"/>
      <c r="I13" s="13"/>
      <c r="J13" s="13"/>
      <c r="K13" s="1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customHeight="1">
      <c r="A14" s="15"/>
      <c r="B14" s="10"/>
      <c r="C14" s="10" t="s">
        <v>784</v>
      </c>
      <c r="D14" s="10"/>
      <c r="E14" s="10"/>
      <c r="F14" s="10"/>
      <c r="G14" s="10"/>
      <c r="H14" s="1148"/>
      <c r="I14" s="1110"/>
      <c r="J14" s="1118"/>
      <c r="K14" s="1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customHeight="1">
      <c r="A15" s="17" t="s">
        <v>29</v>
      </c>
      <c r="B15" s="1100" t="s">
        <v>31</v>
      </c>
      <c r="C15" s="1101"/>
      <c r="D15" s="1102"/>
      <c r="E15" s="259"/>
      <c r="F15" s="259"/>
      <c r="G15" s="259"/>
      <c r="H15" s="259"/>
      <c r="I15" s="259"/>
      <c r="J15" s="259"/>
      <c r="K15" s="259"/>
      <c r="L15" s="259"/>
      <c r="M15" s="6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20" t="s">
        <v>44</v>
      </c>
      <c r="B16" s="1117" t="s">
        <v>51</v>
      </c>
      <c r="C16" s="1110"/>
      <c r="D16" s="1118"/>
      <c r="E16" s="261" t="s">
        <v>33</v>
      </c>
      <c r="F16" s="261" t="s">
        <v>37</v>
      </c>
      <c r="G16" s="261" t="s">
        <v>38</v>
      </c>
      <c r="H16" s="261" t="s">
        <v>39</v>
      </c>
      <c r="I16" s="261" t="s">
        <v>40</v>
      </c>
      <c r="J16" s="261" t="s">
        <v>41</v>
      </c>
      <c r="K16" s="261" t="s">
        <v>42</v>
      </c>
      <c r="L16" s="261" t="s">
        <v>43</v>
      </c>
      <c r="M16" s="6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2.5" customHeight="1">
      <c r="A17" s="26"/>
      <c r="B17" s="1119" t="s">
        <v>62</v>
      </c>
      <c r="C17" s="1114"/>
      <c r="D17" s="1120"/>
      <c r="E17" s="263"/>
      <c r="F17" s="263"/>
      <c r="G17" s="263"/>
      <c r="H17" s="263"/>
      <c r="I17" s="263"/>
      <c r="J17" s="263"/>
      <c r="K17" s="263"/>
      <c r="L17" s="263"/>
      <c r="M17" s="6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2.5" customHeight="1">
      <c r="A18" s="694" t="s">
        <v>790</v>
      </c>
      <c r="B18" s="695" t="s">
        <v>791</v>
      </c>
      <c r="C18" s="696"/>
      <c r="D18" s="697"/>
      <c r="E18" s="561"/>
      <c r="F18" s="561"/>
      <c r="G18" s="598"/>
      <c r="H18" s="209"/>
      <c r="I18" s="209"/>
      <c r="J18" s="209"/>
      <c r="K18" s="698"/>
      <c r="L18" s="699"/>
      <c r="M18" s="6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2.5" customHeight="1">
      <c r="A19" s="39" t="s">
        <v>792</v>
      </c>
      <c r="B19" s="700" t="s">
        <v>793</v>
      </c>
      <c r="C19" s="701"/>
      <c r="D19" s="328"/>
      <c r="E19" s="375"/>
      <c r="F19" s="375"/>
      <c r="G19" s="375"/>
      <c r="H19" s="702"/>
      <c r="I19" s="71"/>
      <c r="J19" s="702"/>
      <c r="K19" s="703"/>
      <c r="L19" s="699"/>
      <c r="M19" s="6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2.5" customHeight="1">
      <c r="A20" s="704"/>
      <c r="B20" s="705" t="s">
        <v>133</v>
      </c>
      <c r="C20" s="706" t="s">
        <v>628</v>
      </c>
      <c r="D20" s="328"/>
      <c r="E20" s="375"/>
      <c r="F20" s="375"/>
      <c r="G20" s="375"/>
      <c r="H20" s="71"/>
      <c r="I20" s="702"/>
      <c r="J20" s="71"/>
      <c r="K20" s="703"/>
      <c r="L20" s="699"/>
      <c r="M20" s="6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2.5" customHeight="1">
      <c r="A21" s="704"/>
      <c r="B21" s="705" t="s">
        <v>145</v>
      </c>
      <c r="C21" s="706" t="s">
        <v>628</v>
      </c>
      <c r="D21" s="707" t="s">
        <v>794</v>
      </c>
      <c r="E21" s="565"/>
      <c r="F21" s="565"/>
      <c r="G21" s="375"/>
      <c r="H21" s="71"/>
      <c r="I21" s="702"/>
      <c r="J21" s="71"/>
      <c r="K21" s="703"/>
      <c r="L21" s="699"/>
      <c r="M21" s="6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2.5" customHeight="1">
      <c r="A22" s="704"/>
      <c r="B22" s="705" t="s">
        <v>151</v>
      </c>
      <c r="C22" s="706" t="s">
        <v>628</v>
      </c>
      <c r="D22" s="328" t="s">
        <v>795</v>
      </c>
      <c r="E22" s="565"/>
      <c r="F22" s="565"/>
      <c r="G22" s="565"/>
      <c r="H22" s="71"/>
      <c r="I22" s="702"/>
      <c r="J22" s="71"/>
      <c r="K22" s="703"/>
      <c r="L22" s="699"/>
      <c r="M22" s="6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2.5" customHeight="1">
      <c r="A23" s="704"/>
      <c r="B23" s="705" t="s">
        <v>117</v>
      </c>
      <c r="C23" s="706" t="s">
        <v>628</v>
      </c>
      <c r="D23" s="328"/>
      <c r="E23" s="565"/>
      <c r="F23" s="565"/>
      <c r="G23" s="565"/>
      <c r="H23" s="71"/>
      <c r="I23" s="702"/>
      <c r="J23" s="71"/>
      <c r="K23" s="703"/>
      <c r="L23" s="699"/>
      <c r="M23" s="6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2.5" customHeight="1">
      <c r="A24" s="704"/>
      <c r="B24" s="705" t="s">
        <v>70</v>
      </c>
      <c r="C24" s="93">
        <v>1</v>
      </c>
      <c r="D24" s="328" t="s">
        <v>135</v>
      </c>
      <c r="E24" s="565"/>
      <c r="F24" s="565"/>
      <c r="G24" s="565"/>
      <c r="H24" s="71"/>
      <c r="I24" s="71"/>
      <c r="J24" s="71"/>
      <c r="K24" s="703"/>
      <c r="L24" s="699"/>
      <c r="M24" s="6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2.5" customHeight="1">
      <c r="A25" s="106"/>
      <c r="B25" s="708"/>
      <c r="C25" s="709"/>
      <c r="D25" s="710"/>
      <c r="E25" s="70"/>
      <c r="F25" s="70"/>
      <c r="G25" s="70"/>
      <c r="H25" s="711"/>
      <c r="I25" s="711"/>
      <c r="J25" s="505"/>
      <c r="K25" s="703"/>
      <c r="L25" s="699"/>
      <c r="M25" s="6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2.5" customHeight="1">
      <c r="A26" s="712"/>
      <c r="B26" s="713"/>
      <c r="C26" s="714"/>
      <c r="D26" s="275"/>
      <c r="E26" s="375"/>
      <c r="F26" s="375"/>
      <c r="G26" s="565"/>
      <c r="H26" s="715"/>
      <c r="I26" s="715"/>
      <c r="J26" s="715"/>
      <c r="K26" s="703"/>
      <c r="L26" s="699"/>
      <c r="M26" s="6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2.5" customHeight="1">
      <c r="A27" s="175"/>
      <c r="B27" s="716" t="s">
        <v>796</v>
      </c>
      <c r="C27" s="714"/>
      <c r="D27" s="275"/>
      <c r="E27" s="375"/>
      <c r="F27" s="375"/>
      <c r="G27" s="565"/>
      <c r="H27" s="702"/>
      <c r="I27" s="71"/>
      <c r="J27" s="702"/>
      <c r="K27" s="698"/>
      <c r="L27" s="699"/>
      <c r="M27" s="6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2.5" customHeight="1">
      <c r="A28" s="221"/>
      <c r="B28" s="705" t="s">
        <v>133</v>
      </c>
      <c r="C28" s="706" t="s">
        <v>628</v>
      </c>
      <c r="D28" s="328"/>
      <c r="E28" s="375"/>
      <c r="F28" s="375"/>
      <c r="G28" s="375"/>
      <c r="H28" s="71"/>
      <c r="I28" s="702"/>
      <c r="J28" s="71"/>
      <c r="K28" s="703"/>
      <c r="L28" s="699"/>
      <c r="M28" s="6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2.5" customHeight="1">
      <c r="A29" s="717"/>
      <c r="B29" s="705" t="s">
        <v>145</v>
      </c>
      <c r="C29" s="706" t="s">
        <v>628</v>
      </c>
      <c r="D29" s="707" t="s">
        <v>794</v>
      </c>
      <c r="E29" s="393"/>
      <c r="F29" s="718"/>
      <c r="G29" s="375"/>
      <c r="H29" s="71"/>
      <c r="I29" s="702"/>
      <c r="J29" s="71"/>
      <c r="K29" s="703"/>
      <c r="L29" s="699"/>
      <c r="M29" s="6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2.5" customHeight="1">
      <c r="A30" s="170"/>
      <c r="B30" s="705" t="s">
        <v>151</v>
      </c>
      <c r="C30" s="706" t="s">
        <v>628</v>
      </c>
      <c r="D30" s="328" t="s">
        <v>795</v>
      </c>
      <c r="E30" s="718"/>
      <c r="F30" s="718"/>
      <c r="G30" s="375"/>
      <c r="H30" s="71"/>
      <c r="I30" s="702"/>
      <c r="J30" s="71"/>
      <c r="K30" s="703"/>
      <c r="L30" s="699"/>
      <c r="M30" s="6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2.5" customHeight="1">
      <c r="A31" s="609"/>
      <c r="B31" s="705" t="s">
        <v>70</v>
      </c>
      <c r="C31" s="93">
        <v>1</v>
      </c>
      <c r="D31" s="328" t="s">
        <v>135</v>
      </c>
      <c r="E31" s="718"/>
      <c r="F31" s="718"/>
      <c r="G31" s="718"/>
      <c r="H31" s="71"/>
      <c r="I31" s="702"/>
      <c r="J31" s="71"/>
      <c r="K31" s="703"/>
      <c r="L31" s="699"/>
      <c r="M31" s="6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2.5" customHeight="1">
      <c r="A32" s="719"/>
      <c r="B32" s="720"/>
      <c r="C32" s="721"/>
      <c r="D32" s="722"/>
      <c r="E32" s="723"/>
      <c r="F32" s="723"/>
      <c r="G32" s="723"/>
      <c r="H32" s="724"/>
      <c r="I32" s="141"/>
      <c r="J32" s="724"/>
      <c r="K32" s="703"/>
      <c r="L32" s="699"/>
      <c r="M32" s="6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2.5" customHeight="1">
      <c r="A33" s="694" t="s">
        <v>790</v>
      </c>
      <c r="B33" s="725" t="s">
        <v>797</v>
      </c>
      <c r="C33" s="726"/>
      <c r="D33" s="727"/>
      <c r="E33" s="561"/>
      <c r="F33" s="561"/>
      <c r="G33" s="598"/>
      <c r="H33" s="728"/>
      <c r="I33" s="728"/>
      <c r="J33" s="728"/>
      <c r="K33" s="698"/>
      <c r="L33" s="699"/>
      <c r="M33" s="6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2.5" customHeight="1">
      <c r="A34" s="39" t="s">
        <v>798</v>
      </c>
      <c r="B34" s="716" t="s">
        <v>799</v>
      </c>
      <c r="C34" s="714"/>
      <c r="D34" s="275"/>
      <c r="E34" s="375"/>
      <c r="F34" s="375"/>
      <c r="G34" s="375"/>
      <c r="H34" s="702"/>
      <c r="I34" s="71"/>
      <c r="J34" s="702"/>
      <c r="K34" s="703"/>
      <c r="L34" s="699"/>
      <c r="M34" s="6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2.5" customHeight="1">
      <c r="A35" s="221"/>
      <c r="B35" s="705" t="s">
        <v>133</v>
      </c>
      <c r="C35" s="706" t="s">
        <v>628</v>
      </c>
      <c r="D35" s="328"/>
      <c r="E35" s="375"/>
      <c r="F35" s="375"/>
      <c r="G35" s="375"/>
      <c r="H35" s="71"/>
      <c r="I35" s="702"/>
      <c r="J35" s="71"/>
      <c r="K35" s="703"/>
      <c r="L35" s="699"/>
      <c r="M35" s="6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2.5" customHeight="1">
      <c r="A36" s="729"/>
      <c r="B36" s="705" t="s">
        <v>145</v>
      </c>
      <c r="C36" s="706" t="s">
        <v>628</v>
      </c>
      <c r="D36" s="707" t="s">
        <v>794</v>
      </c>
      <c r="E36" s="393"/>
      <c r="F36" s="718"/>
      <c r="G36" s="375"/>
      <c r="H36" s="71"/>
      <c r="I36" s="702"/>
      <c r="J36" s="71"/>
      <c r="K36" s="703"/>
      <c r="L36" s="699"/>
      <c r="M36" s="6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2.5" customHeight="1">
      <c r="A37" s="729"/>
      <c r="B37" s="705" t="s">
        <v>151</v>
      </c>
      <c r="C37" s="706" t="s">
        <v>628</v>
      </c>
      <c r="D37" s="328" t="s">
        <v>795</v>
      </c>
      <c r="E37" s="718"/>
      <c r="F37" s="718"/>
      <c r="G37" s="718"/>
      <c r="H37" s="71"/>
      <c r="I37" s="702"/>
      <c r="J37" s="71"/>
      <c r="K37" s="703"/>
      <c r="L37" s="699"/>
      <c r="M37" s="6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6.25" customHeight="1">
      <c r="A38" s="717"/>
      <c r="B38" s="705" t="s">
        <v>70</v>
      </c>
      <c r="C38" s="93">
        <v>1</v>
      </c>
      <c r="D38" s="328" t="s">
        <v>135</v>
      </c>
      <c r="E38" s="718"/>
      <c r="F38" s="718"/>
      <c r="G38" s="718"/>
      <c r="H38" s="71"/>
      <c r="I38" s="702"/>
      <c r="J38" s="71"/>
      <c r="K38" s="703"/>
      <c r="L38" s="699"/>
      <c r="M38" s="6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2.5" customHeight="1">
      <c r="A39" s="170"/>
      <c r="B39" s="708"/>
      <c r="C39" s="532"/>
      <c r="D39" s="271"/>
      <c r="E39" s="718"/>
      <c r="F39" s="718"/>
      <c r="G39" s="718"/>
      <c r="H39" s="715"/>
      <c r="I39" s="715"/>
      <c r="J39" s="715"/>
      <c r="K39" s="703"/>
      <c r="L39" s="699"/>
      <c r="M39" s="6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2.5" customHeight="1">
      <c r="A40" s="729"/>
      <c r="B40" s="730"/>
      <c r="C40" s="701"/>
      <c r="D40" s="328"/>
      <c r="E40" s="375"/>
      <c r="F40" s="375"/>
      <c r="G40" s="375"/>
      <c r="H40" s="71"/>
      <c r="I40" s="71"/>
      <c r="J40" s="71"/>
      <c r="K40" s="731"/>
      <c r="L40" s="71"/>
      <c r="M40" s="6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2.5" customHeight="1">
      <c r="A41" s="712"/>
      <c r="B41" s="716" t="s">
        <v>800</v>
      </c>
      <c r="C41" s="714"/>
      <c r="D41" s="275"/>
      <c r="E41" s="375"/>
      <c r="F41" s="375"/>
      <c r="G41" s="565"/>
      <c r="H41" s="715"/>
      <c r="I41" s="715"/>
      <c r="J41" s="715"/>
      <c r="K41" s="698"/>
      <c r="L41" s="699"/>
      <c r="M41" s="6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2.5" customHeight="1">
      <c r="A42" s="175"/>
      <c r="B42" s="732" t="s">
        <v>801</v>
      </c>
      <c r="C42" s="714"/>
      <c r="D42" s="275"/>
      <c r="E42" s="375"/>
      <c r="F42" s="375"/>
      <c r="G42" s="375"/>
      <c r="H42" s="702"/>
      <c r="I42" s="71"/>
      <c r="J42" s="702"/>
      <c r="K42" s="703"/>
      <c r="L42" s="699"/>
      <c r="M42" s="6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2.5" customHeight="1">
      <c r="A43" s="221"/>
      <c r="B43" s="732" t="s">
        <v>802</v>
      </c>
      <c r="C43" s="733"/>
      <c r="D43" s="734"/>
      <c r="E43" s="375"/>
      <c r="F43" s="375"/>
      <c r="G43" s="375"/>
      <c r="H43" s="71"/>
      <c r="I43" s="702"/>
      <c r="J43" s="71"/>
      <c r="K43" s="703"/>
      <c r="L43" s="699"/>
      <c r="M43" s="6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2.5" customHeight="1">
      <c r="A44" s="729"/>
      <c r="B44" s="705" t="s">
        <v>133</v>
      </c>
      <c r="C44" s="706" t="s">
        <v>628</v>
      </c>
      <c r="D44" s="328"/>
      <c r="E44" s="393"/>
      <c r="F44" s="718"/>
      <c r="G44" s="375"/>
      <c r="H44" s="71"/>
      <c r="I44" s="702"/>
      <c r="J44" s="71"/>
      <c r="K44" s="703"/>
      <c r="L44" s="699"/>
      <c r="M44" s="6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2.5" customHeight="1">
      <c r="A45" s="729"/>
      <c r="B45" s="705" t="s">
        <v>145</v>
      </c>
      <c r="C45" s="706" t="s">
        <v>628</v>
      </c>
      <c r="D45" s="328" t="s">
        <v>803</v>
      </c>
      <c r="E45" s="718"/>
      <c r="F45" s="718"/>
      <c r="G45" s="718"/>
      <c r="H45" s="71"/>
      <c r="I45" s="702"/>
      <c r="J45" s="71"/>
      <c r="K45" s="703"/>
      <c r="L45" s="699"/>
      <c r="M45" s="6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6.25" customHeight="1">
      <c r="A46" s="717"/>
      <c r="B46" s="705" t="s">
        <v>151</v>
      </c>
      <c r="C46" s="706" t="s">
        <v>628</v>
      </c>
      <c r="D46" s="328"/>
      <c r="E46" s="718"/>
      <c r="F46" s="718"/>
      <c r="G46" s="718"/>
      <c r="H46" s="71"/>
      <c r="I46" s="702"/>
      <c r="J46" s="71"/>
      <c r="K46" s="703"/>
      <c r="L46" s="699"/>
      <c r="M46" s="6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2.5" customHeight="1">
      <c r="A47" s="170"/>
      <c r="B47" s="705" t="s">
        <v>117</v>
      </c>
      <c r="C47" s="93" t="s">
        <v>628</v>
      </c>
      <c r="D47" s="328"/>
      <c r="E47" s="718"/>
      <c r="F47" s="718"/>
      <c r="G47" s="718"/>
      <c r="H47" s="71"/>
      <c r="I47" s="71"/>
      <c r="J47" s="71"/>
      <c r="K47" s="703"/>
      <c r="L47" s="699"/>
      <c r="M47" s="6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2.5" customHeight="1">
      <c r="A48" s="170"/>
      <c r="B48" s="705" t="s">
        <v>70</v>
      </c>
      <c r="C48" s="93">
        <v>1</v>
      </c>
      <c r="D48" s="328" t="s">
        <v>135</v>
      </c>
      <c r="E48" s="718"/>
      <c r="F48" s="718"/>
      <c r="G48" s="718"/>
      <c r="H48" s="71"/>
      <c r="I48" s="715"/>
      <c r="J48" s="71"/>
      <c r="K48" s="703"/>
      <c r="L48" s="699"/>
      <c r="M48" s="6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2.5" customHeight="1">
      <c r="A49" s="735"/>
      <c r="B49" s="736"/>
      <c r="C49" s="737"/>
      <c r="D49" s="738"/>
      <c r="E49" s="723"/>
      <c r="F49" s="723"/>
      <c r="G49" s="723"/>
      <c r="H49" s="141"/>
      <c r="I49" s="724"/>
      <c r="J49" s="141"/>
      <c r="K49" s="739"/>
      <c r="L49" s="335"/>
      <c r="M49" s="6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2.5" customHeight="1">
      <c r="A50" s="5"/>
      <c r="B50" s="5"/>
      <c r="C50" s="5"/>
      <c r="D50" s="5"/>
      <c r="E50" s="5"/>
      <c r="F50" s="5"/>
      <c r="G50" s="5"/>
      <c r="H50" s="23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5"/>
      <c r="B51" s="5"/>
      <c r="C51" s="5"/>
      <c r="D51" s="5"/>
      <c r="E51" s="5"/>
      <c r="F51" s="5"/>
      <c r="G51" s="5"/>
      <c r="H51" s="23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2.5" customHeight="1">
      <c r="A52" s="5"/>
      <c r="B52" s="5"/>
      <c r="C52" s="5"/>
      <c r="D52" s="5"/>
      <c r="E52" s="5"/>
      <c r="F52" s="5"/>
      <c r="G52" s="5"/>
      <c r="H52" s="23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2.5" customHeight="1">
      <c r="A53" s="5"/>
      <c r="B53" s="5"/>
      <c r="C53" s="5"/>
      <c r="D53" s="5"/>
      <c r="E53" s="5"/>
      <c r="F53" s="5"/>
      <c r="G53" s="5"/>
      <c r="H53" s="23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5" customHeight="1">
      <c r="A54" s="5"/>
      <c r="B54" s="5"/>
      <c r="C54" s="5"/>
      <c r="D54" s="5"/>
      <c r="E54" s="5"/>
      <c r="F54" s="5"/>
      <c r="G54" s="5"/>
      <c r="H54" s="23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2.5" customHeight="1">
      <c r="A55" s="5"/>
      <c r="B55" s="5"/>
      <c r="C55" s="5"/>
      <c r="D55" s="5"/>
      <c r="E55" s="5"/>
      <c r="F55" s="5"/>
      <c r="G55" s="5"/>
      <c r="H55" s="23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2.5" customHeight="1">
      <c r="A56" s="5"/>
      <c r="B56" s="5"/>
      <c r="C56" s="5"/>
      <c r="D56" s="5"/>
      <c r="E56" s="5"/>
      <c r="F56" s="5"/>
      <c r="G56" s="5"/>
      <c r="H56" s="23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2.5" customHeight="1">
      <c r="A57" s="5"/>
      <c r="B57" s="5"/>
      <c r="C57" s="5"/>
      <c r="D57" s="5"/>
      <c r="E57" s="5"/>
      <c r="F57" s="5"/>
      <c r="G57" s="5"/>
      <c r="H57" s="23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2.5" customHeight="1">
      <c r="A58" s="5"/>
      <c r="B58" s="5"/>
      <c r="C58" s="5"/>
      <c r="D58" s="5"/>
      <c r="E58" s="5"/>
      <c r="F58" s="5"/>
      <c r="G58" s="5"/>
      <c r="H58" s="23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5" customHeight="1">
      <c r="A59" s="5"/>
      <c r="B59" s="5"/>
      <c r="C59" s="5"/>
      <c r="D59" s="5"/>
      <c r="E59" s="5"/>
      <c r="F59" s="5"/>
      <c r="G59" s="5"/>
      <c r="H59" s="23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23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23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2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2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23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23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23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23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23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23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23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2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2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2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2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2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2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2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2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2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2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2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2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2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2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2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2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2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2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2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2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2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2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2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2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2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2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2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2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2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2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2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2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2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2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2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2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2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2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2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2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2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2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2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8">
    <mergeCell ref="B15:D15"/>
    <mergeCell ref="B16:D16"/>
    <mergeCell ref="B17:D17"/>
    <mergeCell ref="H3:J3"/>
    <mergeCell ref="H4:J4"/>
    <mergeCell ref="H11:J11"/>
    <mergeCell ref="H12:J12"/>
    <mergeCell ref="H14:J14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/>
  </sheetViews>
  <sheetFormatPr defaultColWidth="12.625" defaultRowHeight="15" customHeight="1"/>
  <cols>
    <col min="1" max="1" width="48.375" customWidth="1"/>
    <col min="2" max="2" width="12.75" customWidth="1"/>
    <col min="3" max="3" width="15.375" customWidth="1"/>
    <col min="4" max="4" width="44.25" customWidth="1"/>
    <col min="5" max="12" width="12.625" customWidth="1"/>
    <col min="13" max="26" width="7.875" customWidth="1"/>
  </cols>
  <sheetData>
    <row r="1" spans="1:26" ht="27.75" customHeight="1">
      <c r="A1" s="1" t="s">
        <v>0</v>
      </c>
      <c r="B1" s="2"/>
      <c r="C1" s="2" t="s">
        <v>776</v>
      </c>
      <c r="D1" s="2"/>
      <c r="E1" s="689"/>
      <c r="F1" s="690"/>
      <c r="G1" s="689"/>
      <c r="H1" s="691"/>
      <c r="I1" s="689"/>
      <c r="J1" s="689"/>
      <c r="K1" s="1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2" t="s">
        <v>777</v>
      </c>
      <c r="D2" s="2"/>
      <c r="E2" s="689"/>
      <c r="F2" s="689"/>
      <c r="G2" s="689"/>
      <c r="H2" s="691"/>
      <c r="I2" s="689"/>
      <c r="J2" s="689"/>
      <c r="K2" s="1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10"/>
      <c r="C3" s="10" t="s">
        <v>11</v>
      </c>
      <c r="D3" s="11"/>
      <c r="E3" s="10" t="s">
        <v>13</v>
      </c>
      <c r="F3" s="10"/>
      <c r="G3" s="10"/>
      <c r="H3" s="1148" t="s">
        <v>17</v>
      </c>
      <c r="I3" s="1110"/>
      <c r="J3" s="1118"/>
      <c r="K3" s="1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hidden="1" customHeight="1">
      <c r="A4" s="10" t="s">
        <v>15</v>
      </c>
      <c r="B4" s="10"/>
      <c r="C4" s="10" t="s">
        <v>819</v>
      </c>
      <c r="D4" s="10"/>
      <c r="E4" s="1150" t="s">
        <v>820</v>
      </c>
      <c r="F4" s="1110"/>
      <c r="G4" s="1118"/>
      <c r="H4" s="1149" t="s">
        <v>821</v>
      </c>
      <c r="I4" s="1110"/>
      <c r="J4" s="1118"/>
      <c r="K4" s="1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hidden="1" customHeight="1">
      <c r="A5" s="10" t="s">
        <v>822</v>
      </c>
      <c r="B5" s="10"/>
      <c r="C5" s="10"/>
      <c r="D5" s="10"/>
      <c r="E5" s="742" t="s">
        <v>823</v>
      </c>
      <c r="F5" s="742"/>
      <c r="G5" s="742"/>
      <c r="H5" s="624" t="s">
        <v>419</v>
      </c>
      <c r="I5" s="10"/>
      <c r="J5" s="246"/>
      <c r="K5" s="1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0"/>
      <c r="B6" s="10"/>
      <c r="C6" s="10"/>
      <c r="D6" s="10"/>
      <c r="E6" s="742" t="s">
        <v>824</v>
      </c>
      <c r="F6" s="742"/>
      <c r="G6" s="742"/>
      <c r="H6" s="10"/>
      <c r="I6" s="10"/>
      <c r="J6" s="246"/>
      <c r="K6" s="1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10"/>
      <c r="B7" s="10"/>
      <c r="C7" s="10"/>
      <c r="D7" s="10"/>
      <c r="E7" s="742" t="s">
        <v>825</v>
      </c>
      <c r="F7" s="742"/>
      <c r="G7" s="742"/>
      <c r="H7" s="10"/>
      <c r="I7" s="10"/>
      <c r="J7" s="246"/>
      <c r="K7" s="1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10"/>
      <c r="B8" s="10"/>
      <c r="C8" s="10"/>
      <c r="D8" s="10"/>
      <c r="E8" s="742" t="s">
        <v>826</v>
      </c>
      <c r="F8" s="742"/>
      <c r="G8" s="742"/>
      <c r="H8" s="624" t="s">
        <v>419</v>
      </c>
      <c r="I8" s="10"/>
      <c r="J8" s="246"/>
      <c r="K8" s="1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hidden="1" customHeight="1">
      <c r="A9" s="10"/>
      <c r="B9" s="10"/>
      <c r="C9" s="10"/>
      <c r="D9" s="10"/>
      <c r="E9" s="743" t="s">
        <v>827</v>
      </c>
      <c r="F9" s="742"/>
      <c r="G9" s="742"/>
      <c r="H9" s="10"/>
      <c r="I9" s="10"/>
      <c r="J9" s="246"/>
      <c r="K9" s="1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hidden="1" customHeight="1">
      <c r="A10" s="10"/>
      <c r="B10" s="10"/>
      <c r="C10" s="10"/>
      <c r="D10" s="10"/>
      <c r="E10" s="742" t="s">
        <v>828</v>
      </c>
      <c r="F10" s="742"/>
      <c r="G10" s="742"/>
      <c r="H10" s="624" t="s">
        <v>419</v>
      </c>
      <c r="I10" s="10"/>
      <c r="J10" s="246"/>
      <c r="K10" s="1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hidden="1" customHeight="1">
      <c r="A11" s="10"/>
      <c r="B11" s="10"/>
      <c r="C11" s="10"/>
      <c r="D11" s="10"/>
      <c r="E11" s="742" t="s">
        <v>829</v>
      </c>
      <c r="F11" s="742"/>
      <c r="G11" s="742"/>
      <c r="H11" s="10"/>
      <c r="I11" s="10"/>
      <c r="J11" s="246"/>
      <c r="K11" s="1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hidden="1" customHeight="1">
      <c r="A12" s="15"/>
      <c r="B12" s="10"/>
      <c r="C12" s="10" t="s">
        <v>24</v>
      </c>
      <c r="D12" s="10"/>
      <c r="E12" s="10" t="s">
        <v>420</v>
      </c>
      <c r="F12" s="10"/>
      <c r="G12" s="10"/>
      <c r="H12" s="1148" t="s">
        <v>421</v>
      </c>
      <c r="I12" s="1110"/>
      <c r="J12" s="1118"/>
      <c r="K12" s="1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hidden="1" customHeight="1">
      <c r="A13" s="15"/>
      <c r="B13" s="10"/>
      <c r="C13" s="10" t="s">
        <v>819</v>
      </c>
      <c r="D13" s="10"/>
      <c r="E13" s="1151" t="s">
        <v>830</v>
      </c>
      <c r="F13" s="1110"/>
      <c r="G13" s="1118"/>
      <c r="H13" s="1149" t="s">
        <v>821</v>
      </c>
      <c r="I13" s="1110"/>
      <c r="J13" s="1118"/>
      <c r="K13" s="1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hidden="1" customHeight="1">
      <c r="A14" s="15"/>
      <c r="B14" s="10"/>
      <c r="C14" s="10"/>
      <c r="D14" s="10"/>
      <c r="E14" s="742" t="s">
        <v>823</v>
      </c>
      <c r="F14" s="742"/>
      <c r="G14" s="742"/>
      <c r="H14" s="624" t="s">
        <v>419</v>
      </c>
      <c r="I14" s="246"/>
      <c r="J14" s="246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hidden="1" customHeight="1">
      <c r="A15" s="15"/>
      <c r="B15" s="10"/>
      <c r="C15" s="10"/>
      <c r="D15" s="10"/>
      <c r="E15" s="742" t="s">
        <v>824</v>
      </c>
      <c r="F15" s="742"/>
      <c r="G15" s="742"/>
      <c r="H15" s="10"/>
      <c r="I15" s="246"/>
      <c r="J15" s="246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hidden="1" customHeight="1">
      <c r="A16" s="15"/>
      <c r="B16" s="10"/>
      <c r="C16" s="10"/>
      <c r="D16" s="10"/>
      <c r="E16" s="742" t="s">
        <v>831</v>
      </c>
      <c r="F16" s="742"/>
      <c r="G16" s="742"/>
      <c r="H16" s="10"/>
      <c r="I16" s="246"/>
      <c r="J16" s="246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hidden="1" customHeight="1">
      <c r="A17" s="15"/>
      <c r="B17" s="10"/>
      <c r="C17" s="10"/>
      <c r="D17" s="10"/>
      <c r="E17" s="742" t="s">
        <v>826</v>
      </c>
      <c r="F17" s="742"/>
      <c r="G17" s="742"/>
      <c r="H17" s="624" t="s">
        <v>419</v>
      </c>
      <c r="I17" s="246"/>
      <c r="J17" s="246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hidden="1" customHeight="1">
      <c r="A18" s="15"/>
      <c r="B18" s="10"/>
      <c r="C18" s="10"/>
      <c r="D18" s="10"/>
      <c r="E18" s="743" t="s">
        <v>832</v>
      </c>
      <c r="F18" s="742"/>
      <c r="G18" s="742"/>
      <c r="H18" s="10"/>
      <c r="I18" s="246"/>
      <c r="J18" s="246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hidden="1" customHeight="1">
      <c r="A19" s="15"/>
      <c r="B19" s="10"/>
      <c r="C19" s="10"/>
      <c r="D19" s="10"/>
      <c r="E19" s="742" t="s">
        <v>828</v>
      </c>
      <c r="F19" s="742"/>
      <c r="G19" s="742"/>
      <c r="H19" s="624" t="s">
        <v>419</v>
      </c>
      <c r="I19" s="246"/>
      <c r="J19" s="246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hidden="1" customHeight="1">
      <c r="A20" s="15"/>
      <c r="B20" s="10"/>
      <c r="C20" s="10"/>
      <c r="D20" s="10"/>
      <c r="E20" s="742" t="s">
        <v>833</v>
      </c>
      <c r="F20" s="742"/>
      <c r="G20" s="742"/>
      <c r="H20" s="10"/>
      <c r="I20" s="246"/>
      <c r="J20" s="246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17" t="s">
        <v>29</v>
      </c>
      <c r="B21" s="1100" t="s">
        <v>31</v>
      </c>
      <c r="C21" s="1101"/>
      <c r="D21" s="1102"/>
      <c r="E21" s="259"/>
      <c r="F21" s="259"/>
      <c r="G21" s="259"/>
      <c r="H21" s="259"/>
      <c r="I21" s="259"/>
      <c r="J21" s="259"/>
      <c r="K21" s="259"/>
      <c r="L21" s="259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20" t="s">
        <v>44</v>
      </c>
      <c r="B22" s="1117" t="s">
        <v>51</v>
      </c>
      <c r="C22" s="1110"/>
      <c r="D22" s="1118"/>
      <c r="E22" s="261" t="s">
        <v>33</v>
      </c>
      <c r="F22" s="261" t="s">
        <v>37</v>
      </c>
      <c r="G22" s="261" t="s">
        <v>38</v>
      </c>
      <c r="H22" s="261" t="s">
        <v>39</v>
      </c>
      <c r="I22" s="261" t="s">
        <v>40</v>
      </c>
      <c r="J22" s="261" t="s">
        <v>41</v>
      </c>
      <c r="K22" s="261" t="s">
        <v>42</v>
      </c>
      <c r="L22" s="261" t="s">
        <v>43</v>
      </c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26"/>
      <c r="B23" s="1119" t="s">
        <v>62</v>
      </c>
      <c r="C23" s="1114"/>
      <c r="D23" s="1120"/>
      <c r="E23" s="263"/>
      <c r="F23" s="263"/>
      <c r="G23" s="263"/>
      <c r="H23" s="263"/>
      <c r="I23" s="263"/>
      <c r="J23" s="263"/>
      <c r="K23" s="263"/>
      <c r="L23" s="263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694" t="s">
        <v>834</v>
      </c>
      <c r="B24" s="744" t="s">
        <v>835</v>
      </c>
      <c r="C24" s="745"/>
      <c r="D24" s="745"/>
      <c r="E24" s="598"/>
      <c r="F24" s="746"/>
      <c r="G24" s="598"/>
      <c r="H24" s="209"/>
      <c r="I24" s="209"/>
      <c r="J24" s="209"/>
      <c r="K24" s="565"/>
      <c r="L24" s="56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747" t="s">
        <v>836</v>
      </c>
      <c r="B25" s="413" t="s">
        <v>837</v>
      </c>
      <c r="C25" s="748"/>
      <c r="D25" s="748"/>
      <c r="E25" s="565"/>
      <c r="F25" s="749"/>
      <c r="G25" s="565"/>
      <c r="H25" s="71"/>
      <c r="I25" s="71"/>
      <c r="J25" s="71"/>
      <c r="K25" s="699"/>
      <c r="L25" s="699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747" t="s">
        <v>838</v>
      </c>
      <c r="B26" s="413" t="s">
        <v>839</v>
      </c>
      <c r="C26" s="748"/>
      <c r="D26" s="748"/>
      <c r="E26" s="565"/>
      <c r="F26" s="749"/>
      <c r="G26" s="565"/>
      <c r="H26" s="71"/>
      <c r="I26" s="71"/>
      <c r="J26" s="71"/>
      <c r="K26" s="699"/>
      <c r="L26" s="699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267" t="s">
        <v>840</v>
      </c>
      <c r="B27" s="567" t="s">
        <v>841</v>
      </c>
      <c r="C27" s="750"/>
      <c r="D27" s="707" t="s">
        <v>139</v>
      </c>
      <c r="E27" s="565"/>
      <c r="F27" s="565"/>
      <c r="G27" s="565"/>
      <c r="H27" s="71"/>
      <c r="I27" s="71"/>
      <c r="J27" s="71"/>
      <c r="K27" s="699"/>
      <c r="L27" s="699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320"/>
      <c r="B28" s="567" t="s">
        <v>842</v>
      </c>
      <c r="C28" s="750"/>
      <c r="D28" s="707" t="s">
        <v>843</v>
      </c>
      <c r="E28" s="565"/>
      <c r="F28" s="565"/>
      <c r="G28" s="565"/>
      <c r="H28" s="71"/>
      <c r="I28" s="71"/>
      <c r="J28" s="71"/>
      <c r="K28" s="699"/>
      <c r="L28" s="699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389"/>
      <c r="B29" s="567" t="s">
        <v>844</v>
      </c>
      <c r="C29" s="750"/>
      <c r="D29" s="707" t="s">
        <v>139</v>
      </c>
      <c r="E29" s="70"/>
      <c r="F29" s="70"/>
      <c r="G29" s="70"/>
      <c r="H29" s="71"/>
      <c r="I29" s="71"/>
      <c r="J29" s="71"/>
      <c r="K29" s="699"/>
      <c r="L29" s="699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389"/>
      <c r="B30" s="567" t="s">
        <v>845</v>
      </c>
      <c r="C30" s="750"/>
      <c r="D30" s="707" t="s">
        <v>139</v>
      </c>
      <c r="E30" s="371"/>
      <c r="F30" s="371"/>
      <c r="G30" s="371"/>
      <c r="H30" s="71"/>
      <c r="I30" s="71"/>
      <c r="J30" s="71"/>
      <c r="K30" s="699"/>
      <c r="L30" s="699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751"/>
      <c r="B31" s="752"/>
      <c r="C31" s="753"/>
      <c r="D31" s="754"/>
      <c r="E31" s="755"/>
      <c r="F31" s="755"/>
      <c r="G31" s="755"/>
      <c r="H31" s="352"/>
      <c r="I31" s="203"/>
      <c r="J31" s="203"/>
      <c r="K31" s="699"/>
      <c r="L31" s="699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757"/>
      <c r="B32" s="758"/>
      <c r="C32" s="759"/>
      <c r="D32" s="760"/>
      <c r="E32" s="472"/>
      <c r="F32" s="472"/>
      <c r="G32" s="472"/>
      <c r="H32" s="290"/>
      <c r="I32" s="141"/>
      <c r="J32" s="141"/>
      <c r="K32" s="699"/>
      <c r="L32" s="699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13" t="s">
        <v>846</v>
      </c>
      <c r="B33" s="292" t="s">
        <v>275</v>
      </c>
      <c r="C33" s="761"/>
      <c r="D33" s="762"/>
      <c r="E33" s="53"/>
      <c r="F33" s="53"/>
      <c r="G33" s="53"/>
      <c r="H33" s="763"/>
      <c r="I33" s="764"/>
      <c r="J33" s="764"/>
      <c r="K33" s="565"/>
      <c r="L33" s="9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267" t="s">
        <v>847</v>
      </c>
      <c r="B34" s="705" t="s">
        <v>541</v>
      </c>
      <c r="C34" s="121">
        <v>1</v>
      </c>
      <c r="D34" s="765"/>
      <c r="E34" s="70"/>
      <c r="F34" s="70"/>
      <c r="G34" s="70"/>
      <c r="H34" s="71"/>
      <c r="I34" s="71"/>
      <c r="J34" s="71"/>
      <c r="K34" s="766"/>
      <c r="L34" s="21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767"/>
      <c r="B35" s="705" t="s">
        <v>145</v>
      </c>
      <c r="C35" s="121">
        <v>1</v>
      </c>
      <c r="D35" s="578" t="s">
        <v>848</v>
      </c>
      <c r="E35" s="718"/>
      <c r="F35" s="70"/>
      <c r="G35" s="70"/>
      <c r="H35" s="71"/>
      <c r="I35" s="71"/>
      <c r="J35" s="71"/>
      <c r="K35" s="766"/>
      <c r="L35" s="214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768"/>
      <c r="B36" s="705" t="s">
        <v>849</v>
      </c>
      <c r="C36" s="121">
        <v>1</v>
      </c>
      <c r="D36" s="765"/>
      <c r="E36" s="718"/>
      <c r="F36" s="70"/>
      <c r="G36" s="70"/>
      <c r="H36" s="71"/>
      <c r="I36" s="71"/>
      <c r="J36" s="71"/>
      <c r="K36" s="766"/>
      <c r="L36" s="214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267"/>
      <c r="B37" s="79" t="s">
        <v>70</v>
      </c>
      <c r="C37" s="121">
        <v>1</v>
      </c>
      <c r="D37" s="765"/>
      <c r="E37" s="718"/>
      <c r="F37" s="70"/>
      <c r="G37" s="70"/>
      <c r="H37" s="71"/>
      <c r="I37" s="71"/>
      <c r="J37" s="71"/>
      <c r="K37" s="766"/>
      <c r="L37" s="214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267"/>
      <c r="B38" s="116"/>
      <c r="C38" s="177"/>
      <c r="D38" s="769"/>
      <c r="E38" s="718"/>
      <c r="F38" s="70"/>
      <c r="G38" s="70"/>
      <c r="H38" s="770"/>
      <c r="I38" s="45"/>
      <c r="J38" s="45"/>
      <c r="K38" s="766"/>
      <c r="L38" s="214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771"/>
      <c r="B39" s="41" t="s">
        <v>278</v>
      </c>
      <c r="C39" s="177"/>
      <c r="D39" s="769"/>
      <c r="E39" s="70"/>
      <c r="F39" s="70"/>
      <c r="G39" s="70"/>
      <c r="H39" s="770"/>
      <c r="I39" s="45"/>
      <c r="J39" s="45"/>
      <c r="K39" s="565"/>
      <c r="L39" s="214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768"/>
      <c r="B40" s="705" t="s">
        <v>541</v>
      </c>
      <c r="C40" s="772" t="s">
        <v>850</v>
      </c>
      <c r="D40" s="773"/>
      <c r="E40" s="70"/>
      <c r="F40" s="371"/>
      <c r="G40" s="70"/>
      <c r="H40" s="71"/>
      <c r="I40" s="71"/>
      <c r="J40" s="71"/>
      <c r="K40" s="766"/>
      <c r="L40" s="214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774"/>
      <c r="B41" s="705" t="s">
        <v>145</v>
      </c>
      <c r="C41" s="772" t="s">
        <v>851</v>
      </c>
      <c r="D41" s="773"/>
      <c r="E41" s="718"/>
      <c r="F41" s="70"/>
      <c r="G41" s="70"/>
      <c r="H41" s="71"/>
      <c r="I41" s="71"/>
      <c r="J41" s="71"/>
      <c r="K41" s="766"/>
      <c r="L41" s="214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774"/>
      <c r="B42" s="705" t="s">
        <v>849</v>
      </c>
      <c r="C42" s="775"/>
      <c r="D42" s="775"/>
      <c r="E42" s="565"/>
      <c r="F42" s="70"/>
      <c r="G42" s="70"/>
      <c r="H42" s="71"/>
      <c r="I42" s="71"/>
      <c r="J42" s="71"/>
      <c r="K42" s="766"/>
      <c r="L42" s="214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307"/>
      <c r="B43" s="705" t="s">
        <v>650</v>
      </c>
      <c r="C43" s="586"/>
      <c r="D43" s="578"/>
      <c r="E43" s="565"/>
      <c r="F43" s="70"/>
      <c r="G43" s="70"/>
      <c r="H43" s="71"/>
      <c r="I43" s="71"/>
      <c r="J43" s="71"/>
      <c r="K43" s="766"/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307"/>
      <c r="B44" s="705"/>
      <c r="C44" s="586"/>
      <c r="D44" s="578"/>
      <c r="E44" s="565"/>
      <c r="F44" s="70"/>
      <c r="G44" s="70"/>
      <c r="H44" s="291"/>
      <c r="I44" s="71"/>
      <c r="J44" s="71"/>
      <c r="K44" s="766"/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307"/>
      <c r="B45" s="705"/>
      <c r="C45" s="586"/>
      <c r="D45" s="578"/>
      <c r="E45" s="565"/>
      <c r="F45" s="70"/>
      <c r="G45" s="70"/>
      <c r="H45" s="291"/>
      <c r="I45" s="71"/>
      <c r="J45" s="71"/>
      <c r="K45" s="766"/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307"/>
      <c r="B46" s="705"/>
      <c r="C46" s="586"/>
      <c r="D46" s="578"/>
      <c r="E46" s="565"/>
      <c r="F46" s="70"/>
      <c r="G46" s="70"/>
      <c r="H46" s="291"/>
      <c r="I46" s="71"/>
      <c r="J46" s="71"/>
      <c r="K46" s="766"/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307"/>
      <c r="B47" s="705"/>
      <c r="C47" s="586"/>
      <c r="D47" s="578"/>
      <c r="E47" s="565"/>
      <c r="F47" s="70"/>
      <c r="G47" s="70"/>
      <c r="H47" s="291"/>
      <c r="I47" s="71"/>
      <c r="J47" s="71"/>
      <c r="K47" s="766"/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776"/>
      <c r="B48" s="777"/>
      <c r="C48" s="589"/>
      <c r="D48" s="778"/>
      <c r="E48" s="665"/>
      <c r="F48" s="139"/>
      <c r="G48" s="139"/>
      <c r="H48" s="290"/>
      <c r="I48" s="141"/>
      <c r="J48" s="141"/>
      <c r="K48" s="766"/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2.5" customHeight="1">
      <c r="A49" s="5"/>
      <c r="B49" s="5"/>
      <c r="C49" s="5"/>
      <c r="D49" s="5"/>
      <c r="E49" s="5"/>
      <c r="F49" s="5"/>
      <c r="G49" s="5"/>
      <c r="H49" s="237"/>
      <c r="I49" s="5">
        <v>2</v>
      </c>
      <c r="J49" s="5">
        <v>3</v>
      </c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2.5" customHeight="1">
      <c r="A50" s="5"/>
      <c r="B50" s="5"/>
      <c r="C50" s="5"/>
      <c r="D50" s="5"/>
      <c r="E50" s="5"/>
      <c r="F50" s="5"/>
      <c r="G50" s="5"/>
      <c r="H50" s="23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5"/>
      <c r="B51" s="5"/>
      <c r="C51" s="5"/>
      <c r="D51" s="5"/>
      <c r="E51" s="5"/>
      <c r="F51" s="5"/>
      <c r="G51" s="5"/>
      <c r="H51" s="23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2.5" customHeight="1">
      <c r="A52" s="5"/>
      <c r="B52" s="5"/>
      <c r="C52" s="5"/>
      <c r="D52" s="5"/>
      <c r="E52" s="5"/>
      <c r="F52" s="5"/>
      <c r="G52" s="5"/>
      <c r="H52" s="23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2.5" customHeight="1">
      <c r="A53" s="5"/>
      <c r="B53" s="5"/>
      <c r="C53" s="5"/>
      <c r="D53" s="5"/>
      <c r="E53" s="5"/>
      <c r="F53" s="5"/>
      <c r="G53" s="5"/>
      <c r="H53" s="23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5" customHeight="1">
      <c r="A54" s="5"/>
      <c r="B54" s="5"/>
      <c r="C54" s="5"/>
      <c r="D54" s="5"/>
      <c r="E54" s="5"/>
      <c r="F54" s="5"/>
      <c r="G54" s="5"/>
      <c r="H54" s="23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2.5" customHeight="1">
      <c r="A55" s="5"/>
      <c r="B55" s="5"/>
      <c r="C55" s="5"/>
      <c r="D55" s="5"/>
      <c r="E55" s="5"/>
      <c r="F55" s="5"/>
      <c r="G55" s="5"/>
      <c r="H55" s="23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2.5" customHeight="1">
      <c r="A56" s="5"/>
      <c r="B56" s="5"/>
      <c r="C56" s="5"/>
      <c r="D56" s="5"/>
      <c r="E56" s="5"/>
      <c r="F56" s="5"/>
      <c r="G56" s="5"/>
      <c r="H56" s="23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2.5" customHeight="1">
      <c r="A57" s="5"/>
      <c r="B57" s="5"/>
      <c r="C57" s="5"/>
      <c r="D57" s="5"/>
      <c r="E57" s="5"/>
      <c r="F57" s="5"/>
      <c r="G57" s="5"/>
      <c r="H57" s="23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2.5" customHeight="1">
      <c r="A58" s="5"/>
      <c r="B58" s="5"/>
      <c r="C58" s="5"/>
      <c r="D58" s="5"/>
      <c r="E58" s="5"/>
      <c r="F58" s="5"/>
      <c r="G58" s="5"/>
      <c r="H58" s="23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5" customHeight="1">
      <c r="A59" s="5"/>
      <c r="B59" s="5"/>
      <c r="C59" s="5"/>
      <c r="D59" s="5"/>
      <c r="E59" s="5"/>
      <c r="F59" s="5"/>
      <c r="G59" s="5"/>
      <c r="H59" s="23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23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23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2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2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23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23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23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23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23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23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23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2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2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2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2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2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2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2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2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2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2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2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2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2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2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2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2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2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2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2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2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2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2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2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2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2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2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2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2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2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2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2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2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2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2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2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2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2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2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2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2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2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2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2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">
    <mergeCell ref="B22:D22"/>
    <mergeCell ref="B23:D23"/>
    <mergeCell ref="H3:J3"/>
    <mergeCell ref="E4:G4"/>
    <mergeCell ref="H4:J4"/>
    <mergeCell ref="H12:J12"/>
    <mergeCell ref="E13:G13"/>
    <mergeCell ref="H13:J13"/>
    <mergeCell ref="B21:D21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>
      <pane xSplit="4" ySplit="23" topLeftCell="E24" activePane="bottomRight" state="frozen"/>
      <selection pane="topRight" activeCell="E1" sqref="E1"/>
      <selection pane="bottomLeft" activeCell="A24" sqref="A24"/>
      <selection pane="bottomRight" activeCell="E24" sqref="E24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6" customWidth="1"/>
    <col min="5" max="11" width="12.75" customWidth="1"/>
    <col min="12" max="12" width="13.125" customWidth="1"/>
    <col min="13" max="13" width="7.875" customWidth="1"/>
    <col min="14" max="14" width="12.625" customWidth="1"/>
    <col min="15" max="18" width="7.875" customWidth="1"/>
    <col min="19" max="19" width="15.25" customWidth="1"/>
    <col min="20" max="26" width="7.875" customWidth="1"/>
  </cols>
  <sheetData>
    <row r="1" spans="1:26" ht="27.75" customHeight="1">
      <c r="A1" s="1" t="s">
        <v>0</v>
      </c>
      <c r="B1" s="5"/>
      <c r="C1" s="2" t="s">
        <v>776</v>
      </c>
      <c r="D1" s="2"/>
      <c r="E1" s="689"/>
      <c r="F1" s="690"/>
      <c r="G1" s="690"/>
      <c r="H1" s="690"/>
      <c r="I1" s="689"/>
      <c r="J1" s="689"/>
      <c r="K1" s="689"/>
      <c r="L1" s="68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5"/>
      <c r="C2" s="2" t="s">
        <v>777</v>
      </c>
      <c r="D2" s="2"/>
      <c r="E2" s="689"/>
      <c r="F2" s="689"/>
      <c r="G2" s="689"/>
      <c r="H2" s="689"/>
      <c r="I2" s="689"/>
      <c r="J2" s="689"/>
      <c r="K2" s="689"/>
      <c r="L2" s="68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30.75" hidden="1" customHeight="1">
      <c r="A3" s="9" t="s">
        <v>9</v>
      </c>
      <c r="B3" s="5"/>
      <c r="C3" s="10" t="s">
        <v>11</v>
      </c>
      <c r="D3" s="10"/>
      <c r="E3" s="10" t="s">
        <v>13</v>
      </c>
      <c r="F3" s="10"/>
      <c r="G3" s="10"/>
      <c r="H3" s="10"/>
      <c r="I3" s="10"/>
      <c r="J3" s="1148" t="s">
        <v>17</v>
      </c>
      <c r="K3" s="1110"/>
      <c r="L3" s="1118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hidden="1" customHeight="1">
      <c r="A4" s="10" t="s">
        <v>15</v>
      </c>
      <c r="B4" s="5"/>
      <c r="C4" s="10" t="s">
        <v>819</v>
      </c>
      <c r="D4" s="10"/>
      <c r="E4" s="692" t="s">
        <v>852</v>
      </c>
      <c r="F4" s="246"/>
      <c r="G4" s="246"/>
      <c r="H4" s="246"/>
      <c r="I4" s="246"/>
      <c r="J4" s="693" t="s">
        <v>853</v>
      </c>
      <c r="K4" s="10"/>
      <c r="L4" s="10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hidden="1" customHeight="1">
      <c r="A5" s="10" t="s">
        <v>822</v>
      </c>
      <c r="B5" s="5"/>
      <c r="C5" s="10"/>
      <c r="D5" s="10"/>
      <c r="E5" s="742" t="s">
        <v>854</v>
      </c>
      <c r="F5" s="742"/>
      <c r="G5" s="742"/>
      <c r="H5" s="742"/>
      <c r="I5" s="742"/>
      <c r="J5" s="10"/>
      <c r="K5" s="10"/>
      <c r="L5" s="1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0"/>
      <c r="B6" s="5"/>
      <c r="C6" s="10"/>
      <c r="D6" s="10"/>
      <c r="E6" s="742" t="s">
        <v>855</v>
      </c>
      <c r="F6" s="742"/>
      <c r="G6" s="742"/>
      <c r="H6" s="742"/>
      <c r="I6" s="742"/>
      <c r="J6" s="624" t="s">
        <v>419</v>
      </c>
      <c r="K6" s="10"/>
      <c r="L6" s="1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10"/>
      <c r="B7" s="5"/>
      <c r="C7" s="10"/>
      <c r="D7" s="10"/>
      <c r="E7" s="742" t="s">
        <v>856</v>
      </c>
      <c r="F7" s="742"/>
      <c r="G7" s="742"/>
      <c r="H7" s="742"/>
      <c r="I7" s="742"/>
      <c r="J7" s="10"/>
      <c r="K7" s="10"/>
      <c r="L7" s="10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10"/>
      <c r="B8" s="5"/>
      <c r="C8" s="10"/>
      <c r="D8" s="10"/>
      <c r="E8" s="742" t="s">
        <v>823</v>
      </c>
      <c r="F8" s="742"/>
      <c r="G8" s="742"/>
      <c r="H8" s="742"/>
      <c r="I8" s="742"/>
      <c r="J8" s="624" t="s">
        <v>419</v>
      </c>
      <c r="K8" s="10"/>
      <c r="L8" s="10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hidden="1" customHeight="1">
      <c r="A9" s="10"/>
      <c r="B9" s="5"/>
      <c r="C9" s="10"/>
      <c r="D9" s="10"/>
      <c r="E9" s="742" t="s">
        <v>824</v>
      </c>
      <c r="F9" s="742"/>
      <c r="G9" s="742"/>
      <c r="H9" s="742"/>
      <c r="I9" s="742"/>
      <c r="J9" s="10"/>
      <c r="K9" s="10"/>
      <c r="L9" s="10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hidden="1" customHeight="1">
      <c r="A10" s="10"/>
      <c r="B10" s="5"/>
      <c r="C10" s="10"/>
      <c r="D10" s="10"/>
      <c r="E10" s="742" t="s">
        <v>825</v>
      </c>
      <c r="F10" s="742"/>
      <c r="G10" s="742"/>
      <c r="H10" s="742"/>
      <c r="I10" s="742"/>
      <c r="J10" s="10"/>
      <c r="K10" s="10"/>
      <c r="L10" s="10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hidden="1" customHeight="1">
      <c r="A11" s="10"/>
      <c r="B11" s="5"/>
      <c r="C11" s="10"/>
      <c r="D11" s="10"/>
      <c r="E11" s="742" t="s">
        <v>826</v>
      </c>
      <c r="F11" s="742"/>
      <c r="G11" s="742"/>
      <c r="H11" s="742"/>
      <c r="I11" s="742"/>
      <c r="J11" s="624" t="s">
        <v>419</v>
      </c>
      <c r="K11" s="10"/>
      <c r="L11" s="10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hidden="1" customHeight="1">
      <c r="A12" s="10"/>
      <c r="B12" s="5"/>
      <c r="C12" s="10"/>
      <c r="D12" s="10"/>
      <c r="E12" s="743" t="s">
        <v>827</v>
      </c>
      <c r="F12" s="742"/>
      <c r="G12" s="742"/>
      <c r="H12" s="742"/>
      <c r="I12" s="742"/>
      <c r="J12" s="10"/>
      <c r="K12" s="10"/>
      <c r="L12" s="10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hidden="1" customHeight="1">
      <c r="A13" s="10"/>
      <c r="B13" s="5"/>
      <c r="C13" s="10"/>
      <c r="D13" s="10"/>
      <c r="E13" s="742" t="s">
        <v>828</v>
      </c>
      <c r="F13" s="742"/>
      <c r="G13" s="742"/>
      <c r="H13" s="742"/>
      <c r="I13" s="742"/>
      <c r="J13" s="624" t="s">
        <v>419</v>
      </c>
      <c r="K13" s="10"/>
      <c r="L13" s="10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hidden="1" customHeight="1">
      <c r="A14" s="10"/>
      <c r="B14" s="5"/>
      <c r="C14" s="10"/>
      <c r="D14" s="10"/>
      <c r="E14" s="742" t="s">
        <v>829</v>
      </c>
      <c r="F14" s="742"/>
      <c r="G14" s="742"/>
      <c r="H14" s="742"/>
      <c r="I14" s="742"/>
      <c r="J14" s="10"/>
      <c r="K14" s="10"/>
      <c r="L14" s="10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hidden="1" customHeight="1">
      <c r="A15" s="10"/>
      <c r="B15" s="5"/>
      <c r="C15" s="10"/>
      <c r="D15" s="10"/>
      <c r="E15" s="742"/>
      <c r="F15" s="742"/>
      <c r="G15" s="742"/>
      <c r="H15" s="742"/>
      <c r="I15" s="742"/>
      <c r="J15" s="10"/>
      <c r="K15" s="10"/>
      <c r="L15" s="10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hidden="1" customHeight="1">
      <c r="A16" s="15"/>
      <c r="B16" s="5"/>
      <c r="C16" s="10" t="s">
        <v>24</v>
      </c>
      <c r="D16" s="10"/>
      <c r="E16" s="10" t="s">
        <v>420</v>
      </c>
      <c r="F16" s="10"/>
      <c r="G16" s="10"/>
      <c r="H16" s="10"/>
      <c r="I16" s="10"/>
      <c r="J16" s="1148" t="s">
        <v>421</v>
      </c>
      <c r="K16" s="1110"/>
      <c r="L16" s="1118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hidden="1" customHeight="1">
      <c r="A17" s="15"/>
      <c r="B17" s="5"/>
      <c r="C17" s="10" t="s">
        <v>819</v>
      </c>
      <c r="D17" s="10"/>
      <c r="E17" s="692" t="s">
        <v>857</v>
      </c>
      <c r="F17" s="246"/>
      <c r="G17" s="246"/>
      <c r="H17" s="246"/>
      <c r="I17" s="246"/>
      <c r="J17" s="246"/>
      <c r="K17" s="246"/>
      <c r="L17" s="246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hidden="1" customHeight="1">
      <c r="A18" s="15"/>
      <c r="B18" s="10"/>
      <c r="C18" s="10"/>
      <c r="D18" s="10"/>
      <c r="E18" s="742" t="s">
        <v>858</v>
      </c>
      <c r="F18" s="742"/>
      <c r="G18" s="742"/>
      <c r="H18" s="742"/>
      <c r="I18" s="742"/>
      <c r="J18" s="693" t="s">
        <v>859</v>
      </c>
      <c r="K18" s="246"/>
      <c r="L18" s="246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hidden="1" customHeight="1">
      <c r="A19" s="15"/>
      <c r="B19" s="10"/>
      <c r="C19" s="10"/>
      <c r="D19" s="10"/>
      <c r="E19" s="742" t="s">
        <v>860</v>
      </c>
      <c r="F19" s="742"/>
      <c r="G19" s="742"/>
      <c r="H19" s="742"/>
      <c r="I19" s="742"/>
      <c r="J19" s="624" t="s">
        <v>419</v>
      </c>
      <c r="K19" s="246"/>
      <c r="L19" s="246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hidden="1" customHeight="1">
      <c r="A20" s="15"/>
      <c r="B20" s="10"/>
      <c r="C20" s="10"/>
      <c r="D20" s="10"/>
      <c r="E20" s="742" t="s">
        <v>861</v>
      </c>
      <c r="F20" s="742"/>
      <c r="G20" s="742"/>
      <c r="H20" s="742"/>
      <c r="I20" s="742"/>
      <c r="J20" s="10"/>
      <c r="K20" s="246"/>
      <c r="L20" s="246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15"/>
      <c r="B21" s="10"/>
      <c r="C21" s="10"/>
      <c r="D21" s="10"/>
      <c r="E21" s="742"/>
      <c r="F21" s="742"/>
      <c r="G21" s="742"/>
      <c r="H21" s="742"/>
      <c r="I21" s="742"/>
      <c r="J21" s="10"/>
      <c r="K21" s="246"/>
      <c r="L21" s="24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524" t="s">
        <v>29</v>
      </c>
      <c r="B22" s="1152" t="s">
        <v>31</v>
      </c>
      <c r="C22" s="1101"/>
      <c r="D22" s="1102"/>
      <c r="E22" s="259"/>
      <c r="F22" s="259"/>
      <c r="G22" s="259"/>
      <c r="H22" s="259"/>
      <c r="I22" s="259"/>
      <c r="J22" s="259"/>
      <c r="K22" s="259"/>
      <c r="L22" s="259"/>
      <c r="M22" s="400"/>
      <c r="N22" s="400"/>
      <c r="O22" s="400"/>
      <c r="P22" s="400"/>
      <c r="Q22" s="400"/>
      <c r="R22" s="400"/>
      <c r="S22" s="400"/>
      <c r="T22" s="400"/>
      <c r="U22" s="5"/>
      <c r="V22" s="5"/>
      <c r="W22" s="5"/>
      <c r="X22" s="5"/>
      <c r="Y22" s="5"/>
      <c r="Z22" s="5"/>
    </row>
    <row r="23" spans="1:26" ht="27.75" customHeight="1">
      <c r="A23" s="779" t="s">
        <v>44</v>
      </c>
      <c r="B23" s="1112" t="s">
        <v>51</v>
      </c>
      <c r="C23" s="1110"/>
      <c r="D23" s="1118"/>
      <c r="E23" s="261" t="s">
        <v>33</v>
      </c>
      <c r="F23" s="261" t="s">
        <v>37</v>
      </c>
      <c r="G23" s="261" t="s">
        <v>38</v>
      </c>
      <c r="H23" s="261" t="s">
        <v>39</v>
      </c>
      <c r="I23" s="261" t="s">
        <v>40</v>
      </c>
      <c r="J23" s="261" t="s">
        <v>41</v>
      </c>
      <c r="K23" s="261" t="s">
        <v>42</v>
      </c>
      <c r="L23" s="261" t="s">
        <v>43</v>
      </c>
      <c r="M23" s="400"/>
      <c r="N23" s="400"/>
      <c r="O23" s="400"/>
      <c r="P23" s="400"/>
      <c r="Q23" s="400"/>
      <c r="R23" s="400"/>
      <c r="S23" s="400"/>
      <c r="T23" s="400"/>
      <c r="U23" s="5"/>
      <c r="V23" s="5"/>
      <c r="W23" s="5"/>
      <c r="X23" s="5"/>
      <c r="Y23" s="5"/>
      <c r="Z23" s="5"/>
    </row>
    <row r="24" spans="1:26" ht="27.75" customHeight="1">
      <c r="A24" s="33"/>
      <c r="B24" s="1153" t="s">
        <v>62</v>
      </c>
      <c r="C24" s="1114"/>
      <c r="D24" s="1120"/>
      <c r="E24" s="263"/>
      <c r="F24" s="263"/>
      <c r="G24" s="263"/>
      <c r="H24" s="263"/>
      <c r="I24" s="263"/>
      <c r="J24" s="263"/>
      <c r="K24" s="263"/>
      <c r="L24" s="263"/>
      <c r="M24" s="400"/>
      <c r="N24" s="400"/>
      <c r="O24" s="400"/>
      <c r="P24" s="400"/>
      <c r="Q24" s="400"/>
      <c r="R24" s="400"/>
      <c r="S24" s="400"/>
      <c r="T24" s="400"/>
      <c r="U24" s="5"/>
      <c r="V24" s="5"/>
      <c r="W24" s="5"/>
      <c r="X24" s="5"/>
      <c r="Y24" s="5"/>
      <c r="Z24" s="5"/>
    </row>
    <row r="25" spans="1:26" ht="27.75" customHeight="1">
      <c r="A25" s="780" t="s">
        <v>862</v>
      </c>
      <c r="B25" s="356" t="s">
        <v>281</v>
      </c>
      <c r="C25" s="781"/>
      <c r="D25" s="782"/>
      <c r="E25" s="598"/>
      <c r="F25" s="598"/>
      <c r="G25" s="598"/>
      <c r="H25" s="598"/>
      <c r="I25" s="598"/>
      <c r="J25" s="783"/>
      <c r="K25" s="783"/>
      <c r="L25" s="784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92"/>
      <c r="B26" s="360" t="s">
        <v>863</v>
      </c>
      <c r="C26" s="785"/>
      <c r="D26" s="786"/>
      <c r="E26" s="565"/>
      <c r="F26" s="749"/>
      <c r="G26" s="749"/>
      <c r="H26" s="749"/>
      <c r="I26" s="565"/>
      <c r="J26" s="787"/>
      <c r="K26" s="787"/>
      <c r="L26" s="4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788"/>
      <c r="B27" s="79" t="s">
        <v>620</v>
      </c>
      <c r="C27" s="80">
        <v>117</v>
      </c>
      <c r="D27" s="81" t="s">
        <v>373</v>
      </c>
      <c r="E27" s="565"/>
      <c r="F27" s="565"/>
      <c r="G27" s="565"/>
      <c r="H27" s="565"/>
      <c r="I27" s="565"/>
      <c r="J27" s="71"/>
      <c r="K27" s="71"/>
      <c r="L27" s="71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788"/>
      <c r="B28" s="79" t="s">
        <v>622</v>
      </c>
      <c r="C28" s="80">
        <v>118</v>
      </c>
      <c r="D28" s="81" t="s">
        <v>373</v>
      </c>
      <c r="E28" s="565"/>
      <c r="F28" s="565"/>
      <c r="G28" s="565"/>
      <c r="H28" s="565"/>
      <c r="I28" s="565"/>
      <c r="J28" s="71"/>
      <c r="K28" s="71"/>
      <c r="L28" s="71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789"/>
      <c r="B29" s="79" t="s">
        <v>623</v>
      </c>
      <c r="C29" s="80">
        <v>87</v>
      </c>
      <c r="D29" s="81" t="s">
        <v>373</v>
      </c>
      <c r="E29" s="565"/>
      <c r="F29" s="565"/>
      <c r="G29" s="565"/>
      <c r="H29" s="565"/>
      <c r="I29" s="565"/>
      <c r="J29" s="71"/>
      <c r="K29" s="71"/>
      <c r="L29" s="71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790"/>
      <c r="B30" s="79" t="s">
        <v>624</v>
      </c>
      <c r="C30" s="80">
        <f>SUM(C27:C29)</f>
        <v>322</v>
      </c>
      <c r="D30" s="81" t="s">
        <v>373</v>
      </c>
      <c r="E30" s="565"/>
      <c r="F30" s="565"/>
      <c r="G30" s="565"/>
      <c r="H30" s="565"/>
      <c r="I30" s="565"/>
      <c r="J30" s="71"/>
      <c r="K30" s="71"/>
      <c r="L30" s="71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133"/>
      <c r="B31" s="79"/>
      <c r="C31" s="121"/>
      <c r="D31" s="134" t="s">
        <v>202</v>
      </c>
      <c r="E31" s="45"/>
      <c r="F31" s="45"/>
      <c r="G31" s="45"/>
      <c r="H31" s="45"/>
      <c r="I31" s="45"/>
      <c r="J31" s="45">
        <f t="shared" ref="J31:J71" si="0">SUM(E31:I31)</f>
        <v>0</v>
      </c>
      <c r="K31" s="45" t="e">
        <f t="shared" ref="K31:K72" si="1">J31/E31</f>
        <v>#DIV/0!</v>
      </c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133"/>
      <c r="B32" s="79"/>
      <c r="C32" s="121"/>
      <c r="D32" s="134" t="s">
        <v>205</v>
      </c>
      <c r="E32" s="45"/>
      <c r="F32" s="45"/>
      <c r="G32" s="45"/>
      <c r="H32" s="45"/>
      <c r="I32" s="45"/>
      <c r="J32" s="45">
        <f t="shared" si="0"/>
        <v>0</v>
      </c>
      <c r="K32" s="45" t="e">
        <f t="shared" si="1"/>
        <v>#DIV/0!</v>
      </c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33"/>
      <c r="B33" s="79"/>
      <c r="C33" s="121"/>
      <c r="D33" s="134" t="s">
        <v>210</v>
      </c>
      <c r="E33" s="45"/>
      <c r="F33" s="45"/>
      <c r="G33" s="45"/>
      <c r="H33" s="45"/>
      <c r="I33" s="45"/>
      <c r="J33" s="45">
        <f t="shared" si="0"/>
        <v>0</v>
      </c>
      <c r="K33" s="45" t="e">
        <f t="shared" si="1"/>
        <v>#DIV/0!</v>
      </c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133"/>
      <c r="B34" s="79"/>
      <c r="C34" s="121"/>
      <c r="D34" s="134" t="s">
        <v>213</v>
      </c>
      <c r="E34" s="45"/>
      <c r="F34" s="45"/>
      <c r="G34" s="45"/>
      <c r="H34" s="45"/>
      <c r="I34" s="45"/>
      <c r="J34" s="45">
        <f t="shared" si="0"/>
        <v>0</v>
      </c>
      <c r="K34" s="45" t="e">
        <f t="shared" si="1"/>
        <v>#DIV/0!</v>
      </c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133"/>
      <c r="B35" s="79"/>
      <c r="C35" s="121"/>
      <c r="D35" s="134" t="s">
        <v>216</v>
      </c>
      <c r="E35" s="45"/>
      <c r="F35" s="45"/>
      <c r="G35" s="45"/>
      <c r="H35" s="45"/>
      <c r="I35" s="45"/>
      <c r="J35" s="45">
        <f t="shared" si="0"/>
        <v>0</v>
      </c>
      <c r="K35" s="45" t="e">
        <f t="shared" si="1"/>
        <v>#DIV/0!</v>
      </c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133"/>
      <c r="B36" s="79"/>
      <c r="C36" s="121"/>
      <c r="D36" s="134" t="s">
        <v>218</v>
      </c>
      <c r="E36" s="45"/>
      <c r="F36" s="45"/>
      <c r="G36" s="45"/>
      <c r="H36" s="45"/>
      <c r="I36" s="45"/>
      <c r="J36" s="45">
        <f t="shared" si="0"/>
        <v>0</v>
      </c>
      <c r="K36" s="45" t="e">
        <f t="shared" si="1"/>
        <v>#DIV/0!</v>
      </c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133"/>
      <c r="B37" s="79"/>
      <c r="C37" s="121"/>
      <c r="D37" s="134" t="s">
        <v>220</v>
      </c>
      <c r="E37" s="45"/>
      <c r="F37" s="45"/>
      <c r="G37" s="45"/>
      <c r="H37" s="45"/>
      <c r="I37" s="45"/>
      <c r="J37" s="45">
        <f t="shared" si="0"/>
        <v>0</v>
      </c>
      <c r="K37" s="45" t="e">
        <f t="shared" si="1"/>
        <v>#DIV/0!</v>
      </c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133"/>
      <c r="B38" s="79"/>
      <c r="C38" s="121"/>
      <c r="D38" s="134" t="s">
        <v>223</v>
      </c>
      <c r="E38" s="45"/>
      <c r="F38" s="45"/>
      <c r="G38" s="45"/>
      <c r="H38" s="45"/>
      <c r="I38" s="45"/>
      <c r="J38" s="45">
        <f t="shared" si="0"/>
        <v>0</v>
      </c>
      <c r="K38" s="45" t="e">
        <f t="shared" si="1"/>
        <v>#DIV/0!</v>
      </c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133"/>
      <c r="B39" s="79"/>
      <c r="C39" s="121"/>
      <c r="D39" s="134" t="s">
        <v>225</v>
      </c>
      <c r="E39" s="45"/>
      <c r="F39" s="45"/>
      <c r="G39" s="45"/>
      <c r="H39" s="45"/>
      <c r="I39" s="45"/>
      <c r="J39" s="45">
        <f t="shared" si="0"/>
        <v>0</v>
      </c>
      <c r="K39" s="45" t="e">
        <f t="shared" si="1"/>
        <v>#DIV/0!</v>
      </c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133"/>
      <c r="B40" s="79"/>
      <c r="C40" s="121"/>
      <c r="D40" s="134" t="s">
        <v>227</v>
      </c>
      <c r="E40" s="45"/>
      <c r="F40" s="45"/>
      <c r="G40" s="45"/>
      <c r="H40" s="45"/>
      <c r="I40" s="45"/>
      <c r="J40" s="45">
        <f t="shared" si="0"/>
        <v>0</v>
      </c>
      <c r="K40" s="45" t="e">
        <f t="shared" si="1"/>
        <v>#DIV/0!</v>
      </c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133"/>
      <c r="B41" s="79"/>
      <c r="C41" s="121"/>
      <c r="D41" s="134" t="s">
        <v>229</v>
      </c>
      <c r="E41" s="45"/>
      <c r="F41" s="45"/>
      <c r="G41" s="45"/>
      <c r="H41" s="45"/>
      <c r="I41" s="45"/>
      <c r="J41" s="45">
        <f t="shared" si="0"/>
        <v>0</v>
      </c>
      <c r="K41" s="45" t="e">
        <f t="shared" si="1"/>
        <v>#DIV/0!</v>
      </c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133"/>
      <c r="B42" s="79"/>
      <c r="C42" s="121"/>
      <c r="D42" s="134" t="s">
        <v>234</v>
      </c>
      <c r="E42" s="45"/>
      <c r="F42" s="45"/>
      <c r="G42" s="45"/>
      <c r="H42" s="45"/>
      <c r="I42" s="45"/>
      <c r="J42" s="45">
        <f t="shared" si="0"/>
        <v>0</v>
      </c>
      <c r="K42" s="45" t="e">
        <f t="shared" si="1"/>
        <v>#DIV/0!</v>
      </c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133"/>
      <c r="B43" s="79"/>
      <c r="C43" s="121"/>
      <c r="D43" s="134" t="s">
        <v>236</v>
      </c>
      <c r="E43" s="45"/>
      <c r="F43" s="45"/>
      <c r="G43" s="45"/>
      <c r="H43" s="45"/>
      <c r="I43" s="45"/>
      <c r="J43" s="45">
        <f t="shared" si="0"/>
        <v>0</v>
      </c>
      <c r="K43" s="45" t="e">
        <f t="shared" si="1"/>
        <v>#DIV/0!</v>
      </c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33"/>
      <c r="B44" s="79"/>
      <c r="C44" s="121"/>
      <c r="D44" s="134" t="s">
        <v>241</v>
      </c>
      <c r="E44" s="45"/>
      <c r="F44" s="45"/>
      <c r="G44" s="45"/>
      <c r="H44" s="45"/>
      <c r="I44" s="45"/>
      <c r="J44" s="45">
        <f t="shared" si="0"/>
        <v>0</v>
      </c>
      <c r="K44" s="45" t="e">
        <f t="shared" si="1"/>
        <v>#DIV/0!</v>
      </c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3"/>
      <c r="B45" s="79"/>
      <c r="C45" s="121"/>
      <c r="D45" s="134" t="s">
        <v>243</v>
      </c>
      <c r="E45" s="45"/>
      <c r="F45" s="45"/>
      <c r="G45" s="45"/>
      <c r="H45" s="45"/>
      <c r="I45" s="45"/>
      <c r="J45" s="45">
        <f t="shared" si="0"/>
        <v>0</v>
      </c>
      <c r="K45" s="45" t="e">
        <f t="shared" si="1"/>
        <v>#DIV/0!</v>
      </c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133"/>
      <c r="B46" s="79"/>
      <c r="C46" s="121"/>
      <c r="D46" s="134" t="s">
        <v>246</v>
      </c>
      <c r="E46" s="45"/>
      <c r="F46" s="45"/>
      <c r="G46" s="45"/>
      <c r="H46" s="45"/>
      <c r="I46" s="45"/>
      <c r="J46" s="45">
        <f t="shared" si="0"/>
        <v>0</v>
      </c>
      <c r="K46" s="45" t="e">
        <f t="shared" si="1"/>
        <v>#DIV/0!</v>
      </c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133"/>
      <c r="B47" s="79"/>
      <c r="C47" s="121"/>
      <c r="D47" s="134" t="s">
        <v>249</v>
      </c>
      <c r="E47" s="45"/>
      <c r="F47" s="45"/>
      <c r="G47" s="45"/>
      <c r="H47" s="45"/>
      <c r="I47" s="45"/>
      <c r="J47" s="45">
        <f t="shared" si="0"/>
        <v>0</v>
      </c>
      <c r="K47" s="45" t="e">
        <f t="shared" si="1"/>
        <v>#DIV/0!</v>
      </c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133"/>
      <c r="B48" s="79"/>
      <c r="C48" s="121"/>
      <c r="D48" s="134" t="s">
        <v>253</v>
      </c>
      <c r="E48" s="45"/>
      <c r="F48" s="45"/>
      <c r="G48" s="45"/>
      <c r="H48" s="45"/>
      <c r="I48" s="45"/>
      <c r="J48" s="45">
        <f t="shared" si="0"/>
        <v>0</v>
      </c>
      <c r="K48" s="45" t="e">
        <f t="shared" si="1"/>
        <v>#DIV/0!</v>
      </c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133"/>
      <c r="B49" s="79"/>
      <c r="C49" s="121"/>
      <c r="D49" s="134" t="s">
        <v>256</v>
      </c>
      <c r="E49" s="45"/>
      <c r="F49" s="45"/>
      <c r="G49" s="45"/>
      <c r="H49" s="45"/>
      <c r="I49" s="45"/>
      <c r="J49" s="45">
        <f t="shared" si="0"/>
        <v>0</v>
      </c>
      <c r="K49" s="45" t="e">
        <f t="shared" si="1"/>
        <v>#DIV/0!</v>
      </c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33"/>
      <c r="B50" s="79"/>
      <c r="C50" s="121"/>
      <c r="D50" s="134" t="s">
        <v>259</v>
      </c>
      <c r="E50" s="45"/>
      <c r="F50" s="45"/>
      <c r="G50" s="45"/>
      <c r="H50" s="45"/>
      <c r="I50" s="45"/>
      <c r="J50" s="45">
        <f t="shared" si="0"/>
        <v>0</v>
      </c>
      <c r="K50" s="45" t="e">
        <f t="shared" si="1"/>
        <v>#DIV/0!</v>
      </c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133"/>
      <c r="B51" s="79"/>
      <c r="C51" s="121"/>
      <c r="D51" s="134" t="s">
        <v>261</v>
      </c>
      <c r="E51" s="45"/>
      <c r="F51" s="45"/>
      <c r="G51" s="45"/>
      <c r="H51" s="45"/>
      <c r="I51" s="45"/>
      <c r="J51" s="45">
        <f t="shared" si="0"/>
        <v>0</v>
      </c>
      <c r="K51" s="45" t="e">
        <f t="shared" si="1"/>
        <v>#DIV/0!</v>
      </c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133"/>
      <c r="B52" s="79"/>
      <c r="C52" s="121"/>
      <c r="D52" s="134" t="s">
        <v>263</v>
      </c>
      <c r="E52" s="45"/>
      <c r="F52" s="45"/>
      <c r="G52" s="45"/>
      <c r="H52" s="45"/>
      <c r="I52" s="45"/>
      <c r="J52" s="45">
        <f t="shared" si="0"/>
        <v>0</v>
      </c>
      <c r="K52" s="45" t="e">
        <f t="shared" si="1"/>
        <v>#DIV/0!</v>
      </c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133"/>
      <c r="B53" s="79"/>
      <c r="C53" s="121"/>
      <c r="D53" s="134" t="s">
        <v>265</v>
      </c>
      <c r="E53" s="45"/>
      <c r="F53" s="45"/>
      <c r="G53" s="45"/>
      <c r="H53" s="45"/>
      <c r="I53" s="45"/>
      <c r="J53" s="45">
        <f t="shared" si="0"/>
        <v>0</v>
      </c>
      <c r="K53" s="45" t="e">
        <f t="shared" si="1"/>
        <v>#DIV/0!</v>
      </c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133"/>
      <c r="B54" s="79"/>
      <c r="C54" s="121"/>
      <c r="D54" s="134" t="s">
        <v>269</v>
      </c>
      <c r="E54" s="45"/>
      <c r="F54" s="45"/>
      <c r="G54" s="45"/>
      <c r="H54" s="45"/>
      <c r="I54" s="45"/>
      <c r="J54" s="45">
        <f t="shared" si="0"/>
        <v>0</v>
      </c>
      <c r="K54" s="45" t="e">
        <f t="shared" si="1"/>
        <v>#DIV/0!</v>
      </c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133"/>
      <c r="B55" s="79"/>
      <c r="C55" s="121"/>
      <c r="D55" s="134" t="s">
        <v>274</v>
      </c>
      <c r="E55" s="45"/>
      <c r="F55" s="45"/>
      <c r="G55" s="45"/>
      <c r="H55" s="45"/>
      <c r="I55" s="45"/>
      <c r="J55" s="45">
        <f t="shared" si="0"/>
        <v>0</v>
      </c>
      <c r="K55" s="45" t="e">
        <f t="shared" si="1"/>
        <v>#DIV/0!</v>
      </c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133"/>
      <c r="B56" s="79"/>
      <c r="C56" s="121"/>
      <c r="D56" s="134" t="s">
        <v>277</v>
      </c>
      <c r="E56" s="45"/>
      <c r="F56" s="45"/>
      <c r="G56" s="45"/>
      <c r="H56" s="45"/>
      <c r="I56" s="45"/>
      <c r="J56" s="45">
        <f t="shared" si="0"/>
        <v>0</v>
      </c>
      <c r="K56" s="45" t="e">
        <f t="shared" si="1"/>
        <v>#DIV/0!</v>
      </c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33"/>
      <c r="B57" s="79"/>
      <c r="C57" s="121"/>
      <c r="D57" s="134" t="s">
        <v>279</v>
      </c>
      <c r="E57" s="45"/>
      <c r="F57" s="45"/>
      <c r="G57" s="45"/>
      <c r="H57" s="45"/>
      <c r="I57" s="45"/>
      <c r="J57" s="45">
        <f t="shared" si="0"/>
        <v>0</v>
      </c>
      <c r="K57" s="45" t="e">
        <f t="shared" si="1"/>
        <v>#DIV/0!</v>
      </c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133"/>
      <c r="B58" s="79"/>
      <c r="C58" s="121"/>
      <c r="D58" s="134" t="s">
        <v>283</v>
      </c>
      <c r="E58" s="45"/>
      <c r="F58" s="45"/>
      <c r="G58" s="45"/>
      <c r="H58" s="45"/>
      <c r="I58" s="45"/>
      <c r="J58" s="45">
        <f t="shared" si="0"/>
        <v>0</v>
      </c>
      <c r="K58" s="45" t="e">
        <f t="shared" si="1"/>
        <v>#DIV/0!</v>
      </c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133"/>
      <c r="B59" s="79"/>
      <c r="C59" s="121"/>
      <c r="D59" s="134" t="s">
        <v>285</v>
      </c>
      <c r="E59" s="45"/>
      <c r="F59" s="45"/>
      <c r="G59" s="45"/>
      <c r="H59" s="45"/>
      <c r="I59" s="45"/>
      <c r="J59" s="45">
        <f t="shared" si="0"/>
        <v>0</v>
      </c>
      <c r="K59" s="45" t="e">
        <f t="shared" si="1"/>
        <v>#DIV/0!</v>
      </c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133"/>
      <c r="B60" s="79"/>
      <c r="C60" s="121"/>
      <c r="D60" s="134" t="s">
        <v>287</v>
      </c>
      <c r="E60" s="45"/>
      <c r="F60" s="45"/>
      <c r="G60" s="45"/>
      <c r="H60" s="45"/>
      <c r="I60" s="45"/>
      <c r="J60" s="45">
        <f t="shared" si="0"/>
        <v>0</v>
      </c>
      <c r="K60" s="45" t="e">
        <f t="shared" si="1"/>
        <v>#DIV/0!</v>
      </c>
      <c r="L60" s="4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133"/>
      <c r="B61" s="79"/>
      <c r="C61" s="121"/>
      <c r="D61" s="134" t="s">
        <v>289</v>
      </c>
      <c r="E61" s="45"/>
      <c r="F61" s="45"/>
      <c r="G61" s="45"/>
      <c r="H61" s="45"/>
      <c r="I61" s="45"/>
      <c r="J61" s="45">
        <f t="shared" si="0"/>
        <v>0</v>
      </c>
      <c r="K61" s="45" t="e">
        <f t="shared" si="1"/>
        <v>#DIV/0!</v>
      </c>
      <c r="L61" s="4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133"/>
      <c r="B62" s="79"/>
      <c r="C62" s="121"/>
      <c r="D62" s="134" t="s">
        <v>291</v>
      </c>
      <c r="E62" s="45"/>
      <c r="F62" s="45"/>
      <c r="G62" s="45"/>
      <c r="H62" s="45"/>
      <c r="I62" s="45"/>
      <c r="J62" s="45">
        <f t="shared" si="0"/>
        <v>0</v>
      </c>
      <c r="K62" s="45" t="e">
        <f t="shared" si="1"/>
        <v>#DIV/0!</v>
      </c>
      <c r="L62" s="4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133"/>
      <c r="B63" s="79"/>
      <c r="C63" s="121"/>
      <c r="D63" s="134" t="s">
        <v>293</v>
      </c>
      <c r="E63" s="45"/>
      <c r="F63" s="45"/>
      <c r="G63" s="45"/>
      <c r="H63" s="45"/>
      <c r="I63" s="45"/>
      <c r="J63" s="45">
        <f t="shared" si="0"/>
        <v>0</v>
      </c>
      <c r="K63" s="45" t="e">
        <f t="shared" si="1"/>
        <v>#DIV/0!</v>
      </c>
      <c r="L63" s="4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133"/>
      <c r="B64" s="79"/>
      <c r="C64" s="121"/>
      <c r="D64" s="134" t="s">
        <v>295</v>
      </c>
      <c r="E64" s="45"/>
      <c r="F64" s="45"/>
      <c r="G64" s="45"/>
      <c r="H64" s="45"/>
      <c r="I64" s="45"/>
      <c r="J64" s="45">
        <f t="shared" si="0"/>
        <v>0</v>
      </c>
      <c r="K64" s="45" t="e">
        <f t="shared" si="1"/>
        <v>#DIV/0!</v>
      </c>
      <c r="L64" s="4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133"/>
      <c r="B65" s="79"/>
      <c r="C65" s="121"/>
      <c r="D65" s="134" t="s">
        <v>297</v>
      </c>
      <c r="E65" s="45"/>
      <c r="F65" s="45"/>
      <c r="G65" s="45"/>
      <c r="H65" s="45"/>
      <c r="I65" s="45"/>
      <c r="J65" s="45">
        <f t="shared" si="0"/>
        <v>0</v>
      </c>
      <c r="K65" s="45" t="e">
        <f t="shared" si="1"/>
        <v>#DIV/0!</v>
      </c>
      <c r="L65" s="4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133"/>
      <c r="B66" s="79"/>
      <c r="C66" s="121"/>
      <c r="D66" s="134" t="s">
        <v>299</v>
      </c>
      <c r="E66" s="45"/>
      <c r="F66" s="45"/>
      <c r="G66" s="45"/>
      <c r="H66" s="45"/>
      <c r="I66" s="45"/>
      <c r="J66" s="45">
        <f t="shared" si="0"/>
        <v>0</v>
      </c>
      <c r="K66" s="45" t="e">
        <f t="shared" si="1"/>
        <v>#DIV/0!</v>
      </c>
      <c r="L66" s="4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133"/>
      <c r="B67" s="79"/>
      <c r="C67" s="121"/>
      <c r="D67" s="134" t="s">
        <v>301</v>
      </c>
      <c r="E67" s="45"/>
      <c r="F67" s="45"/>
      <c r="G67" s="45"/>
      <c r="H67" s="45"/>
      <c r="I67" s="45"/>
      <c r="J67" s="45">
        <f t="shared" si="0"/>
        <v>0</v>
      </c>
      <c r="K67" s="45" t="e">
        <f t="shared" si="1"/>
        <v>#DIV/0!</v>
      </c>
      <c r="L67" s="4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133"/>
      <c r="B68" s="79"/>
      <c r="C68" s="121"/>
      <c r="D68" s="134" t="s">
        <v>302</v>
      </c>
      <c r="E68" s="45"/>
      <c r="F68" s="45"/>
      <c r="G68" s="45"/>
      <c r="H68" s="45"/>
      <c r="I68" s="45"/>
      <c r="J68" s="45">
        <f t="shared" si="0"/>
        <v>0</v>
      </c>
      <c r="K68" s="45" t="e">
        <f t="shared" si="1"/>
        <v>#DIV/0!</v>
      </c>
      <c r="L68" s="4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133"/>
      <c r="B69" s="79"/>
      <c r="C69" s="121"/>
      <c r="D69" s="134" t="s">
        <v>304</v>
      </c>
      <c r="E69" s="45"/>
      <c r="F69" s="45"/>
      <c r="G69" s="45"/>
      <c r="H69" s="45"/>
      <c r="I69" s="45"/>
      <c r="J69" s="45">
        <f t="shared" si="0"/>
        <v>0</v>
      </c>
      <c r="K69" s="45" t="e">
        <f t="shared" si="1"/>
        <v>#DIV/0!</v>
      </c>
      <c r="L69" s="4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133"/>
      <c r="B70" s="79"/>
      <c r="C70" s="121"/>
      <c r="D70" s="134" t="s">
        <v>306</v>
      </c>
      <c r="E70" s="45"/>
      <c r="F70" s="45"/>
      <c r="G70" s="45"/>
      <c r="H70" s="45"/>
      <c r="I70" s="45"/>
      <c r="J70" s="45">
        <f t="shared" si="0"/>
        <v>0</v>
      </c>
      <c r="K70" s="45" t="e">
        <f t="shared" si="1"/>
        <v>#DIV/0!</v>
      </c>
      <c r="L70" s="4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133"/>
      <c r="B71" s="79"/>
      <c r="C71" s="121"/>
      <c r="D71" s="134" t="s">
        <v>309</v>
      </c>
      <c r="E71" s="45"/>
      <c r="F71" s="45"/>
      <c r="G71" s="45"/>
      <c r="H71" s="45"/>
      <c r="I71" s="45"/>
      <c r="J71" s="45">
        <f t="shared" si="0"/>
        <v>0</v>
      </c>
      <c r="K71" s="45" t="e">
        <f t="shared" si="1"/>
        <v>#DIV/0!</v>
      </c>
      <c r="L71" s="4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133"/>
      <c r="B72" s="79"/>
      <c r="C72" s="121"/>
      <c r="D72" s="80" t="s">
        <v>41</v>
      </c>
      <c r="E72" s="45"/>
      <c r="F72" s="45"/>
      <c r="G72" s="45"/>
      <c r="H72" s="45"/>
      <c r="I72" s="45"/>
      <c r="J72" s="45">
        <f>SUM(J31:J71)</f>
        <v>0</v>
      </c>
      <c r="K72" s="45" t="e">
        <f t="shared" si="1"/>
        <v>#DIV/0!</v>
      </c>
      <c r="L72" s="4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791"/>
      <c r="B73" s="197"/>
      <c r="C73" s="198"/>
      <c r="D73" s="199"/>
      <c r="E73" s="792"/>
      <c r="F73" s="792"/>
      <c r="G73" s="792"/>
      <c r="H73" s="792"/>
      <c r="I73" s="792"/>
      <c r="J73" s="203"/>
      <c r="K73" s="203"/>
      <c r="L73" s="20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793"/>
      <c r="B74" s="109"/>
      <c r="C74" s="137"/>
      <c r="D74" s="138"/>
      <c r="E74" s="665"/>
      <c r="F74" s="665"/>
      <c r="G74" s="665"/>
      <c r="H74" s="665"/>
      <c r="I74" s="665"/>
      <c r="J74" s="141"/>
      <c r="K74" s="141"/>
      <c r="L74" s="141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780" t="s">
        <v>862</v>
      </c>
      <c r="B75" s="356" t="s">
        <v>284</v>
      </c>
      <c r="C75" s="781"/>
      <c r="D75" s="782"/>
      <c r="E75" s="598"/>
      <c r="F75" s="598"/>
      <c r="G75" s="598"/>
      <c r="H75" s="598"/>
      <c r="I75" s="598"/>
      <c r="J75" s="794"/>
      <c r="K75" s="794"/>
      <c r="L75" s="764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747" t="s">
        <v>864</v>
      </c>
      <c r="B76" s="360" t="s">
        <v>865</v>
      </c>
      <c r="C76" s="785"/>
      <c r="D76" s="786"/>
      <c r="E76" s="565"/>
      <c r="F76" s="749"/>
      <c r="G76" s="749"/>
      <c r="H76" s="749"/>
      <c r="I76" s="565"/>
      <c r="J76" s="503"/>
      <c r="K76" s="503"/>
      <c r="L76" s="50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789"/>
      <c r="B77" s="360" t="s">
        <v>866</v>
      </c>
      <c r="C77" s="785"/>
      <c r="D77" s="786"/>
      <c r="E77" s="565"/>
      <c r="F77" s="749"/>
      <c r="G77" s="749"/>
      <c r="H77" s="749"/>
      <c r="I77" s="565"/>
      <c r="J77" s="503"/>
      <c r="K77" s="503"/>
      <c r="L77" s="50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789"/>
      <c r="B78" s="360" t="s">
        <v>867</v>
      </c>
      <c r="C78" s="785"/>
      <c r="D78" s="786"/>
      <c r="E78" s="565"/>
      <c r="F78" s="749"/>
      <c r="G78" s="749"/>
      <c r="H78" s="749"/>
      <c r="I78" s="565"/>
      <c r="J78" s="503"/>
      <c r="K78" s="503"/>
      <c r="L78" s="50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789"/>
      <c r="B79" s="79" t="s">
        <v>620</v>
      </c>
      <c r="C79" s="80">
        <v>117</v>
      </c>
      <c r="D79" s="81" t="s">
        <v>373</v>
      </c>
      <c r="E79" s="565"/>
      <c r="F79" s="565"/>
      <c r="G79" s="565"/>
      <c r="H79" s="565"/>
      <c r="I79" s="565"/>
      <c r="J79" s="71"/>
      <c r="K79" s="71"/>
      <c r="L79" s="71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789"/>
      <c r="B80" s="79" t="s">
        <v>622</v>
      </c>
      <c r="C80" s="80">
        <v>118</v>
      </c>
      <c r="D80" s="81" t="s">
        <v>373</v>
      </c>
      <c r="E80" s="565"/>
      <c r="F80" s="565"/>
      <c r="G80" s="565"/>
      <c r="H80" s="565"/>
      <c r="I80" s="565"/>
      <c r="J80" s="71"/>
      <c r="K80" s="71"/>
      <c r="L80" s="71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789"/>
      <c r="B81" s="705" t="s">
        <v>623</v>
      </c>
      <c r="C81" s="80">
        <v>87</v>
      </c>
      <c r="D81" s="328" t="s">
        <v>373</v>
      </c>
      <c r="E81" s="565"/>
      <c r="F81" s="565"/>
      <c r="G81" s="565"/>
      <c r="H81" s="565"/>
      <c r="I81" s="565"/>
      <c r="J81" s="71"/>
      <c r="K81" s="71"/>
      <c r="L81" s="7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790"/>
      <c r="B82" s="705" t="s">
        <v>624</v>
      </c>
      <c r="C82" s="80">
        <f>SUM(C79:C81)</f>
        <v>322</v>
      </c>
      <c r="D82" s="328" t="s">
        <v>373</v>
      </c>
      <c r="E82" s="565"/>
      <c r="F82" s="565"/>
      <c r="G82" s="565"/>
      <c r="H82" s="565"/>
      <c r="I82" s="565"/>
      <c r="J82" s="71"/>
      <c r="K82" s="71"/>
      <c r="L82" s="71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133"/>
      <c r="B83" s="79"/>
      <c r="C83" s="121"/>
      <c r="D83" s="134" t="s">
        <v>202</v>
      </c>
      <c r="E83" s="45"/>
      <c r="F83" s="45"/>
      <c r="G83" s="45"/>
      <c r="H83" s="45"/>
      <c r="I83" s="45"/>
      <c r="J83" s="45">
        <f t="shared" ref="J83:J123" si="2">SUM(E83:I83)</f>
        <v>0</v>
      </c>
      <c r="K83" s="45" t="e">
        <f t="shared" ref="K83:K124" si="3">J83/E83</f>
        <v>#DIV/0!</v>
      </c>
      <c r="L83" s="4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133"/>
      <c r="B84" s="79"/>
      <c r="C84" s="121"/>
      <c r="D84" s="134" t="s">
        <v>205</v>
      </c>
      <c r="E84" s="45"/>
      <c r="F84" s="45"/>
      <c r="G84" s="45"/>
      <c r="H84" s="45"/>
      <c r="I84" s="45"/>
      <c r="J84" s="45">
        <f t="shared" si="2"/>
        <v>0</v>
      </c>
      <c r="K84" s="45" t="e">
        <f t="shared" si="3"/>
        <v>#DIV/0!</v>
      </c>
      <c r="L84" s="4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133"/>
      <c r="B85" s="79"/>
      <c r="C85" s="121"/>
      <c r="D85" s="134" t="s">
        <v>210</v>
      </c>
      <c r="E85" s="45"/>
      <c r="F85" s="45"/>
      <c r="G85" s="45"/>
      <c r="H85" s="45"/>
      <c r="I85" s="45"/>
      <c r="J85" s="45">
        <f t="shared" si="2"/>
        <v>0</v>
      </c>
      <c r="K85" s="45" t="e">
        <f t="shared" si="3"/>
        <v>#DIV/0!</v>
      </c>
      <c r="L85" s="4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133"/>
      <c r="B86" s="79"/>
      <c r="C86" s="121"/>
      <c r="D86" s="134" t="s">
        <v>213</v>
      </c>
      <c r="E86" s="45"/>
      <c r="F86" s="45"/>
      <c r="G86" s="45"/>
      <c r="H86" s="45"/>
      <c r="I86" s="45"/>
      <c r="J86" s="45">
        <f t="shared" si="2"/>
        <v>0</v>
      </c>
      <c r="K86" s="45" t="e">
        <f t="shared" si="3"/>
        <v>#DIV/0!</v>
      </c>
      <c r="L86" s="4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133"/>
      <c r="B87" s="79"/>
      <c r="C87" s="121"/>
      <c r="D87" s="134" t="s">
        <v>216</v>
      </c>
      <c r="E87" s="45"/>
      <c r="F87" s="45"/>
      <c r="G87" s="45"/>
      <c r="H87" s="45"/>
      <c r="I87" s="45"/>
      <c r="J87" s="45">
        <f t="shared" si="2"/>
        <v>0</v>
      </c>
      <c r="K87" s="45" t="e">
        <f t="shared" si="3"/>
        <v>#DIV/0!</v>
      </c>
      <c r="L87" s="4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133"/>
      <c r="B88" s="79"/>
      <c r="C88" s="121"/>
      <c r="D88" s="134" t="s">
        <v>218</v>
      </c>
      <c r="E88" s="45"/>
      <c r="F88" s="45"/>
      <c r="G88" s="45"/>
      <c r="H88" s="45"/>
      <c r="I88" s="45"/>
      <c r="J88" s="45">
        <f t="shared" si="2"/>
        <v>0</v>
      </c>
      <c r="K88" s="45" t="e">
        <f t="shared" si="3"/>
        <v>#DIV/0!</v>
      </c>
      <c r="L88" s="4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133"/>
      <c r="B89" s="79"/>
      <c r="C89" s="121"/>
      <c r="D89" s="134" t="s">
        <v>220</v>
      </c>
      <c r="E89" s="45"/>
      <c r="F89" s="45"/>
      <c r="G89" s="45"/>
      <c r="H89" s="45"/>
      <c r="I89" s="45"/>
      <c r="J89" s="45">
        <f t="shared" si="2"/>
        <v>0</v>
      </c>
      <c r="K89" s="45" t="e">
        <f t="shared" si="3"/>
        <v>#DIV/0!</v>
      </c>
      <c r="L89" s="4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133"/>
      <c r="B90" s="79"/>
      <c r="C90" s="121"/>
      <c r="D90" s="134" t="s">
        <v>223</v>
      </c>
      <c r="E90" s="45"/>
      <c r="F90" s="45"/>
      <c r="G90" s="45"/>
      <c r="H90" s="45"/>
      <c r="I90" s="45"/>
      <c r="J90" s="45">
        <f t="shared" si="2"/>
        <v>0</v>
      </c>
      <c r="K90" s="45" t="e">
        <f t="shared" si="3"/>
        <v>#DIV/0!</v>
      </c>
      <c r="L90" s="4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133"/>
      <c r="B91" s="79"/>
      <c r="C91" s="121"/>
      <c r="D91" s="134" t="s">
        <v>225</v>
      </c>
      <c r="E91" s="45"/>
      <c r="F91" s="45"/>
      <c r="G91" s="45"/>
      <c r="H91" s="45"/>
      <c r="I91" s="45"/>
      <c r="J91" s="45">
        <f t="shared" si="2"/>
        <v>0</v>
      </c>
      <c r="K91" s="45" t="e">
        <f t="shared" si="3"/>
        <v>#DIV/0!</v>
      </c>
      <c r="L91" s="4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133"/>
      <c r="B92" s="79"/>
      <c r="C92" s="121"/>
      <c r="D92" s="134" t="s">
        <v>227</v>
      </c>
      <c r="E92" s="45"/>
      <c r="F92" s="45"/>
      <c r="G92" s="45"/>
      <c r="H92" s="45"/>
      <c r="I92" s="45"/>
      <c r="J92" s="45">
        <f t="shared" si="2"/>
        <v>0</v>
      </c>
      <c r="K92" s="45" t="e">
        <f t="shared" si="3"/>
        <v>#DIV/0!</v>
      </c>
      <c r="L92" s="4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133"/>
      <c r="B93" s="79"/>
      <c r="C93" s="121"/>
      <c r="D93" s="134" t="s">
        <v>229</v>
      </c>
      <c r="E93" s="45"/>
      <c r="F93" s="45"/>
      <c r="G93" s="45"/>
      <c r="H93" s="45"/>
      <c r="I93" s="45"/>
      <c r="J93" s="45">
        <f t="shared" si="2"/>
        <v>0</v>
      </c>
      <c r="K93" s="45" t="e">
        <f t="shared" si="3"/>
        <v>#DIV/0!</v>
      </c>
      <c r="L93" s="4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133"/>
      <c r="B94" s="79"/>
      <c r="C94" s="121"/>
      <c r="D94" s="134" t="s">
        <v>234</v>
      </c>
      <c r="E94" s="45"/>
      <c r="F94" s="45"/>
      <c r="G94" s="45"/>
      <c r="H94" s="45"/>
      <c r="I94" s="45"/>
      <c r="J94" s="45">
        <f t="shared" si="2"/>
        <v>0</v>
      </c>
      <c r="K94" s="45" t="e">
        <f t="shared" si="3"/>
        <v>#DIV/0!</v>
      </c>
      <c r="L94" s="4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133"/>
      <c r="B95" s="79"/>
      <c r="C95" s="121"/>
      <c r="D95" s="134" t="s">
        <v>236</v>
      </c>
      <c r="E95" s="45"/>
      <c r="F95" s="45"/>
      <c r="G95" s="45"/>
      <c r="H95" s="45"/>
      <c r="I95" s="45"/>
      <c r="J95" s="45">
        <f t="shared" si="2"/>
        <v>0</v>
      </c>
      <c r="K95" s="45" t="e">
        <f t="shared" si="3"/>
        <v>#DIV/0!</v>
      </c>
      <c r="L95" s="4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133"/>
      <c r="B96" s="79"/>
      <c r="C96" s="121"/>
      <c r="D96" s="134" t="s">
        <v>241</v>
      </c>
      <c r="E96" s="45"/>
      <c r="F96" s="45"/>
      <c r="G96" s="45"/>
      <c r="H96" s="45"/>
      <c r="I96" s="45"/>
      <c r="J96" s="45">
        <f t="shared" si="2"/>
        <v>0</v>
      </c>
      <c r="K96" s="45" t="e">
        <f t="shared" si="3"/>
        <v>#DIV/0!</v>
      </c>
      <c r="L96" s="4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133"/>
      <c r="B97" s="79"/>
      <c r="C97" s="121"/>
      <c r="D97" s="134" t="s">
        <v>243</v>
      </c>
      <c r="E97" s="45"/>
      <c r="F97" s="45"/>
      <c r="G97" s="45"/>
      <c r="H97" s="45"/>
      <c r="I97" s="45"/>
      <c r="J97" s="45">
        <f t="shared" si="2"/>
        <v>0</v>
      </c>
      <c r="K97" s="45" t="e">
        <f t="shared" si="3"/>
        <v>#DIV/0!</v>
      </c>
      <c r="L97" s="4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133"/>
      <c r="B98" s="79"/>
      <c r="C98" s="121"/>
      <c r="D98" s="134" t="s">
        <v>246</v>
      </c>
      <c r="E98" s="45"/>
      <c r="F98" s="45"/>
      <c r="G98" s="45"/>
      <c r="H98" s="45"/>
      <c r="I98" s="45"/>
      <c r="J98" s="45">
        <f t="shared" si="2"/>
        <v>0</v>
      </c>
      <c r="K98" s="45" t="e">
        <f t="shared" si="3"/>
        <v>#DIV/0!</v>
      </c>
      <c r="L98" s="4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249</v>
      </c>
      <c r="E99" s="45"/>
      <c r="F99" s="45"/>
      <c r="G99" s="45"/>
      <c r="H99" s="45"/>
      <c r="I99" s="45"/>
      <c r="J99" s="45">
        <f t="shared" si="2"/>
        <v>0</v>
      </c>
      <c r="K99" s="45" t="e">
        <f t="shared" si="3"/>
        <v>#DIV/0!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253</v>
      </c>
      <c r="E100" s="45"/>
      <c r="F100" s="45"/>
      <c r="G100" s="45"/>
      <c r="H100" s="45"/>
      <c r="I100" s="45"/>
      <c r="J100" s="45">
        <f t="shared" si="2"/>
        <v>0</v>
      </c>
      <c r="K100" s="45" t="e">
        <f t="shared" si="3"/>
        <v>#DIV/0!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256</v>
      </c>
      <c r="E101" s="45"/>
      <c r="F101" s="45"/>
      <c r="G101" s="45"/>
      <c r="H101" s="45"/>
      <c r="I101" s="45"/>
      <c r="J101" s="45">
        <f t="shared" si="2"/>
        <v>0</v>
      </c>
      <c r="K101" s="45" t="e">
        <f t="shared" si="3"/>
        <v>#DIV/0!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259</v>
      </c>
      <c r="E102" s="45"/>
      <c r="F102" s="45"/>
      <c r="G102" s="45"/>
      <c r="H102" s="45"/>
      <c r="I102" s="45"/>
      <c r="J102" s="45">
        <f t="shared" si="2"/>
        <v>0</v>
      </c>
      <c r="K102" s="45" t="e">
        <f t="shared" si="3"/>
        <v>#DIV/0!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261</v>
      </c>
      <c r="E103" s="45"/>
      <c r="F103" s="45"/>
      <c r="G103" s="45"/>
      <c r="H103" s="45"/>
      <c r="I103" s="45"/>
      <c r="J103" s="45">
        <f t="shared" si="2"/>
        <v>0</v>
      </c>
      <c r="K103" s="45" t="e">
        <f t="shared" si="3"/>
        <v>#DIV/0!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263</v>
      </c>
      <c r="E104" s="45"/>
      <c r="F104" s="45"/>
      <c r="G104" s="45"/>
      <c r="H104" s="45"/>
      <c r="I104" s="45"/>
      <c r="J104" s="45">
        <f t="shared" si="2"/>
        <v>0</v>
      </c>
      <c r="K104" s="45" t="e">
        <f t="shared" si="3"/>
        <v>#DIV/0!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265</v>
      </c>
      <c r="E105" s="45"/>
      <c r="F105" s="45"/>
      <c r="G105" s="45"/>
      <c r="H105" s="45"/>
      <c r="I105" s="45"/>
      <c r="J105" s="45">
        <f t="shared" si="2"/>
        <v>0</v>
      </c>
      <c r="K105" s="45" t="e">
        <f t="shared" si="3"/>
        <v>#DIV/0!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269</v>
      </c>
      <c r="E106" s="45"/>
      <c r="F106" s="45"/>
      <c r="G106" s="45"/>
      <c r="H106" s="45"/>
      <c r="I106" s="45"/>
      <c r="J106" s="45">
        <f t="shared" si="2"/>
        <v>0</v>
      </c>
      <c r="K106" s="45" t="e">
        <f t="shared" si="3"/>
        <v>#DIV/0!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274</v>
      </c>
      <c r="E107" s="45"/>
      <c r="F107" s="45"/>
      <c r="G107" s="45"/>
      <c r="H107" s="45"/>
      <c r="I107" s="45"/>
      <c r="J107" s="45">
        <f t="shared" si="2"/>
        <v>0</v>
      </c>
      <c r="K107" s="45" t="e">
        <f t="shared" si="3"/>
        <v>#DIV/0!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277</v>
      </c>
      <c r="E108" s="45"/>
      <c r="F108" s="45"/>
      <c r="G108" s="45"/>
      <c r="H108" s="45"/>
      <c r="I108" s="45"/>
      <c r="J108" s="45">
        <f t="shared" si="2"/>
        <v>0</v>
      </c>
      <c r="K108" s="45" t="e">
        <f t="shared" si="3"/>
        <v>#DIV/0!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279</v>
      </c>
      <c r="E109" s="45"/>
      <c r="F109" s="45"/>
      <c r="G109" s="45"/>
      <c r="H109" s="45"/>
      <c r="I109" s="45"/>
      <c r="J109" s="45">
        <f t="shared" si="2"/>
        <v>0</v>
      </c>
      <c r="K109" s="45" t="e">
        <f t="shared" si="3"/>
        <v>#DIV/0!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283</v>
      </c>
      <c r="E110" s="45"/>
      <c r="F110" s="45"/>
      <c r="G110" s="45"/>
      <c r="H110" s="45"/>
      <c r="I110" s="45"/>
      <c r="J110" s="45">
        <f t="shared" si="2"/>
        <v>0</v>
      </c>
      <c r="K110" s="45" t="e">
        <f t="shared" si="3"/>
        <v>#DIV/0!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134" t="s">
        <v>285</v>
      </c>
      <c r="E111" s="45"/>
      <c r="F111" s="45"/>
      <c r="G111" s="45"/>
      <c r="H111" s="45"/>
      <c r="I111" s="45"/>
      <c r="J111" s="45">
        <f t="shared" si="2"/>
        <v>0</v>
      </c>
      <c r="K111" s="45" t="e">
        <f t="shared" si="3"/>
        <v>#DIV/0!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133"/>
      <c r="B112" s="79"/>
      <c r="C112" s="121"/>
      <c r="D112" s="134" t="s">
        <v>287</v>
      </c>
      <c r="E112" s="45"/>
      <c r="F112" s="45"/>
      <c r="G112" s="45"/>
      <c r="H112" s="45"/>
      <c r="I112" s="45"/>
      <c r="J112" s="45">
        <f t="shared" si="2"/>
        <v>0</v>
      </c>
      <c r="K112" s="45" t="e">
        <f t="shared" si="3"/>
        <v>#DIV/0!</v>
      </c>
      <c r="L112" s="4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133"/>
      <c r="B113" s="79"/>
      <c r="C113" s="121"/>
      <c r="D113" s="134" t="s">
        <v>289</v>
      </c>
      <c r="E113" s="45"/>
      <c r="F113" s="45"/>
      <c r="G113" s="45"/>
      <c r="H113" s="45"/>
      <c r="I113" s="45"/>
      <c r="J113" s="45">
        <f t="shared" si="2"/>
        <v>0</v>
      </c>
      <c r="K113" s="45" t="e">
        <f t="shared" si="3"/>
        <v>#DIV/0!</v>
      </c>
      <c r="L113" s="4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133"/>
      <c r="B114" s="79"/>
      <c r="C114" s="121"/>
      <c r="D114" s="134" t="s">
        <v>291</v>
      </c>
      <c r="E114" s="45"/>
      <c r="F114" s="45"/>
      <c r="G114" s="45"/>
      <c r="H114" s="45"/>
      <c r="I114" s="45"/>
      <c r="J114" s="45">
        <f t="shared" si="2"/>
        <v>0</v>
      </c>
      <c r="K114" s="45" t="e">
        <f t="shared" si="3"/>
        <v>#DIV/0!</v>
      </c>
      <c r="L114" s="4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133"/>
      <c r="B115" s="79"/>
      <c r="C115" s="121"/>
      <c r="D115" s="134" t="s">
        <v>293</v>
      </c>
      <c r="E115" s="45"/>
      <c r="F115" s="45"/>
      <c r="G115" s="45"/>
      <c r="H115" s="45"/>
      <c r="I115" s="45"/>
      <c r="J115" s="45">
        <f t="shared" si="2"/>
        <v>0</v>
      </c>
      <c r="K115" s="45" t="e">
        <f t="shared" si="3"/>
        <v>#DIV/0!</v>
      </c>
      <c r="L115" s="4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133"/>
      <c r="B116" s="79"/>
      <c r="C116" s="121"/>
      <c r="D116" s="134" t="s">
        <v>295</v>
      </c>
      <c r="E116" s="45"/>
      <c r="F116" s="45"/>
      <c r="G116" s="45"/>
      <c r="H116" s="45"/>
      <c r="I116" s="45"/>
      <c r="J116" s="45">
        <f t="shared" si="2"/>
        <v>0</v>
      </c>
      <c r="K116" s="45" t="e">
        <f t="shared" si="3"/>
        <v>#DIV/0!</v>
      </c>
      <c r="L116" s="4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133"/>
      <c r="B117" s="79"/>
      <c r="C117" s="121"/>
      <c r="D117" s="134" t="s">
        <v>297</v>
      </c>
      <c r="E117" s="45"/>
      <c r="F117" s="45"/>
      <c r="G117" s="45"/>
      <c r="H117" s="45"/>
      <c r="I117" s="45"/>
      <c r="J117" s="45">
        <f t="shared" si="2"/>
        <v>0</v>
      </c>
      <c r="K117" s="45" t="e">
        <f t="shared" si="3"/>
        <v>#DIV/0!</v>
      </c>
      <c r="L117" s="4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133"/>
      <c r="B118" s="79"/>
      <c r="C118" s="121"/>
      <c r="D118" s="134" t="s">
        <v>299</v>
      </c>
      <c r="E118" s="45"/>
      <c r="F118" s="45"/>
      <c r="G118" s="45"/>
      <c r="H118" s="45"/>
      <c r="I118" s="45"/>
      <c r="J118" s="45">
        <f t="shared" si="2"/>
        <v>0</v>
      </c>
      <c r="K118" s="45" t="e">
        <f t="shared" si="3"/>
        <v>#DIV/0!</v>
      </c>
      <c r="L118" s="4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133"/>
      <c r="B119" s="79"/>
      <c r="C119" s="121"/>
      <c r="D119" s="134" t="s">
        <v>301</v>
      </c>
      <c r="E119" s="45"/>
      <c r="F119" s="45"/>
      <c r="G119" s="45"/>
      <c r="H119" s="45"/>
      <c r="I119" s="45"/>
      <c r="J119" s="45">
        <f t="shared" si="2"/>
        <v>0</v>
      </c>
      <c r="K119" s="45" t="e">
        <f t="shared" si="3"/>
        <v>#DIV/0!</v>
      </c>
      <c r="L119" s="4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133"/>
      <c r="B120" s="79"/>
      <c r="C120" s="121"/>
      <c r="D120" s="134" t="s">
        <v>302</v>
      </c>
      <c r="E120" s="45"/>
      <c r="F120" s="45"/>
      <c r="G120" s="45"/>
      <c r="H120" s="45"/>
      <c r="I120" s="45"/>
      <c r="J120" s="45">
        <f t="shared" si="2"/>
        <v>0</v>
      </c>
      <c r="K120" s="45" t="e">
        <f t="shared" si="3"/>
        <v>#DIV/0!</v>
      </c>
      <c r="L120" s="4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133"/>
      <c r="B121" s="79"/>
      <c r="C121" s="121"/>
      <c r="D121" s="134" t="s">
        <v>304</v>
      </c>
      <c r="E121" s="45"/>
      <c r="F121" s="45"/>
      <c r="G121" s="45"/>
      <c r="H121" s="45"/>
      <c r="I121" s="45"/>
      <c r="J121" s="45">
        <f t="shared" si="2"/>
        <v>0</v>
      </c>
      <c r="K121" s="45" t="e">
        <f t="shared" si="3"/>
        <v>#DIV/0!</v>
      </c>
      <c r="L121" s="4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133"/>
      <c r="B122" s="79"/>
      <c r="C122" s="121"/>
      <c r="D122" s="134" t="s">
        <v>306</v>
      </c>
      <c r="E122" s="45"/>
      <c r="F122" s="45"/>
      <c r="G122" s="45"/>
      <c r="H122" s="45"/>
      <c r="I122" s="45"/>
      <c r="J122" s="45">
        <f t="shared" si="2"/>
        <v>0</v>
      </c>
      <c r="K122" s="45" t="e">
        <f t="shared" si="3"/>
        <v>#DIV/0!</v>
      </c>
      <c r="L122" s="4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133"/>
      <c r="B123" s="79"/>
      <c r="C123" s="121"/>
      <c r="D123" s="134" t="s">
        <v>309</v>
      </c>
      <c r="E123" s="45"/>
      <c r="F123" s="45"/>
      <c r="G123" s="45"/>
      <c r="H123" s="45"/>
      <c r="I123" s="45"/>
      <c r="J123" s="45">
        <f t="shared" si="2"/>
        <v>0</v>
      </c>
      <c r="K123" s="45" t="e">
        <f t="shared" si="3"/>
        <v>#DIV/0!</v>
      </c>
      <c r="L123" s="4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33"/>
      <c r="B124" s="79"/>
      <c r="C124" s="121"/>
      <c r="D124" s="80" t="s">
        <v>41</v>
      </c>
      <c r="E124" s="45"/>
      <c r="F124" s="45"/>
      <c r="G124" s="45"/>
      <c r="H124" s="45"/>
      <c r="I124" s="45"/>
      <c r="J124" s="45">
        <f>SUM(J83:J123)</f>
        <v>0</v>
      </c>
      <c r="K124" s="45" t="e">
        <f t="shared" si="3"/>
        <v>#DIV/0!</v>
      </c>
      <c r="L124" s="4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790"/>
      <c r="B125" s="816"/>
      <c r="C125" s="80"/>
      <c r="D125" s="328"/>
      <c r="E125" s="565"/>
      <c r="F125" s="565"/>
      <c r="G125" s="565"/>
      <c r="H125" s="565"/>
      <c r="I125" s="565"/>
      <c r="J125" s="71"/>
      <c r="K125" s="71"/>
      <c r="L125" s="71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790"/>
      <c r="B126" s="820" t="s">
        <v>288</v>
      </c>
      <c r="C126" s="80"/>
      <c r="D126" s="328"/>
      <c r="E126" s="565"/>
      <c r="F126" s="565"/>
      <c r="G126" s="565"/>
      <c r="H126" s="565"/>
      <c r="I126" s="565"/>
      <c r="J126" s="71"/>
      <c r="K126" s="71"/>
      <c r="L126" s="71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790"/>
      <c r="B127" s="820" t="s">
        <v>878</v>
      </c>
      <c r="C127" s="785"/>
      <c r="D127" s="786"/>
      <c r="E127" s="565"/>
      <c r="F127" s="749"/>
      <c r="G127" s="749"/>
      <c r="H127" s="749"/>
      <c r="I127" s="565"/>
      <c r="J127" s="71"/>
      <c r="K127" s="71"/>
      <c r="L127" s="71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790"/>
      <c r="B128" s="820" t="s">
        <v>863</v>
      </c>
      <c r="C128" s="785"/>
      <c r="D128" s="786"/>
      <c r="E128" s="565"/>
      <c r="F128" s="749"/>
      <c r="G128" s="749"/>
      <c r="H128" s="749"/>
      <c r="I128" s="565"/>
      <c r="J128" s="71"/>
      <c r="K128" s="71"/>
      <c r="L128" s="71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790"/>
      <c r="B129" s="705" t="s">
        <v>620</v>
      </c>
      <c r="C129" s="80">
        <v>16</v>
      </c>
      <c r="D129" s="81" t="s">
        <v>373</v>
      </c>
      <c r="E129" s="565"/>
      <c r="F129" s="565"/>
      <c r="G129" s="565"/>
      <c r="H129" s="565"/>
      <c r="I129" s="565"/>
      <c r="J129" s="71"/>
      <c r="K129" s="71"/>
      <c r="L129" s="71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790"/>
      <c r="B130" s="705" t="s">
        <v>622</v>
      </c>
      <c r="C130" s="80">
        <v>14</v>
      </c>
      <c r="D130" s="81" t="s">
        <v>373</v>
      </c>
      <c r="E130" s="565"/>
      <c r="F130" s="565"/>
      <c r="G130" s="565"/>
      <c r="H130" s="565"/>
      <c r="I130" s="565"/>
      <c r="J130" s="71"/>
      <c r="K130" s="71"/>
      <c r="L130" s="71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790"/>
      <c r="B131" s="705" t="s">
        <v>623</v>
      </c>
      <c r="C131" s="80">
        <v>15</v>
      </c>
      <c r="D131" s="81" t="s">
        <v>373</v>
      </c>
      <c r="E131" s="565"/>
      <c r="F131" s="565"/>
      <c r="G131" s="565"/>
      <c r="H131" s="565"/>
      <c r="I131" s="565"/>
      <c r="J131" s="71"/>
      <c r="K131" s="71"/>
      <c r="L131" s="71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790"/>
      <c r="B132" s="705" t="s">
        <v>624</v>
      </c>
      <c r="C132" s="93">
        <f>SUM(C129:C131)</f>
        <v>45</v>
      </c>
      <c r="D132" s="81" t="s">
        <v>373</v>
      </c>
      <c r="E132" s="565"/>
      <c r="F132" s="565"/>
      <c r="G132" s="565"/>
      <c r="H132" s="565"/>
      <c r="I132" s="565"/>
      <c r="J132" s="71"/>
      <c r="K132" s="71"/>
      <c r="L132" s="71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789"/>
      <c r="B133" s="705"/>
      <c r="C133" s="80"/>
      <c r="D133" s="328"/>
      <c r="E133" s="565"/>
      <c r="F133" s="565"/>
      <c r="G133" s="565"/>
      <c r="H133" s="565"/>
      <c r="I133" s="565"/>
      <c r="J133" s="71"/>
      <c r="K133" s="71"/>
      <c r="L133" s="71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821"/>
      <c r="B134" s="360" t="s">
        <v>290</v>
      </c>
      <c r="C134" s="709"/>
      <c r="D134" s="710"/>
      <c r="E134" s="70"/>
      <c r="F134" s="334"/>
      <c r="G134" s="334"/>
      <c r="H134" s="334"/>
      <c r="I134" s="70"/>
      <c r="J134" s="503"/>
      <c r="K134" s="503"/>
      <c r="L134" s="50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39"/>
      <c r="B135" s="360" t="s">
        <v>879</v>
      </c>
      <c r="C135" s="709"/>
      <c r="D135" s="710"/>
      <c r="E135" s="70"/>
      <c r="F135" s="70"/>
      <c r="G135" s="70"/>
      <c r="H135" s="70"/>
      <c r="I135" s="70"/>
      <c r="J135" s="503"/>
      <c r="K135" s="503"/>
      <c r="L135" s="50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790"/>
      <c r="B136" s="360" t="s">
        <v>880</v>
      </c>
      <c r="C136" s="709"/>
      <c r="D136" s="710"/>
      <c r="E136" s="70"/>
      <c r="F136" s="70"/>
      <c r="G136" s="70"/>
      <c r="H136" s="70"/>
      <c r="I136" s="565"/>
      <c r="J136" s="503"/>
      <c r="K136" s="503"/>
      <c r="L136" s="50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790"/>
      <c r="B137" s="79" t="s">
        <v>620</v>
      </c>
      <c r="C137" s="80">
        <v>117</v>
      </c>
      <c r="D137" s="81" t="s">
        <v>373</v>
      </c>
      <c r="E137" s="70"/>
      <c r="F137" s="70"/>
      <c r="G137" s="70"/>
      <c r="H137" s="70"/>
      <c r="I137" s="70"/>
      <c r="J137" s="71"/>
      <c r="K137" s="71"/>
      <c r="L137" s="71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790"/>
      <c r="B138" s="79" t="s">
        <v>622</v>
      </c>
      <c r="C138" s="80">
        <v>118</v>
      </c>
      <c r="D138" s="81" t="s">
        <v>373</v>
      </c>
      <c r="E138" s="70"/>
      <c r="F138" s="70"/>
      <c r="G138" s="70"/>
      <c r="H138" s="70"/>
      <c r="I138" s="70"/>
      <c r="J138" s="71"/>
      <c r="K138" s="71"/>
      <c r="L138" s="71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790"/>
      <c r="B139" s="79" t="s">
        <v>623</v>
      </c>
      <c r="C139" s="80">
        <v>87</v>
      </c>
      <c r="D139" s="81" t="s">
        <v>373</v>
      </c>
      <c r="E139" s="70"/>
      <c r="F139" s="70"/>
      <c r="G139" s="70"/>
      <c r="H139" s="70"/>
      <c r="I139" s="70"/>
      <c r="J139" s="71"/>
      <c r="K139" s="71"/>
      <c r="L139" s="71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790"/>
      <c r="B140" s="79" t="s">
        <v>624</v>
      </c>
      <c r="C140" s="85">
        <f>SUM(C137:C139)</f>
        <v>322</v>
      </c>
      <c r="D140" s="81" t="s">
        <v>373</v>
      </c>
      <c r="E140" s="70"/>
      <c r="F140" s="70"/>
      <c r="G140" s="70"/>
      <c r="H140" s="70"/>
      <c r="I140" s="70"/>
      <c r="J140" s="71"/>
      <c r="K140" s="71"/>
      <c r="L140" s="71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133"/>
      <c r="B141" s="79"/>
      <c r="C141" s="121"/>
      <c r="D141" s="134" t="s">
        <v>202</v>
      </c>
      <c r="E141" s="45"/>
      <c r="F141" s="45"/>
      <c r="G141" s="45"/>
      <c r="H141" s="45"/>
      <c r="I141" s="45"/>
      <c r="J141" s="45">
        <f t="shared" ref="J141:J181" si="4">SUM(E141:I141)</f>
        <v>0</v>
      </c>
      <c r="K141" s="45" t="e">
        <f t="shared" ref="K141:K182" si="5">J141/E141</f>
        <v>#DIV/0!</v>
      </c>
      <c r="L141" s="4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133"/>
      <c r="B142" s="79"/>
      <c r="C142" s="121"/>
      <c r="D142" s="134" t="s">
        <v>205</v>
      </c>
      <c r="E142" s="45"/>
      <c r="F142" s="45"/>
      <c r="G142" s="45"/>
      <c r="H142" s="45"/>
      <c r="I142" s="45"/>
      <c r="J142" s="45">
        <f t="shared" si="4"/>
        <v>0</v>
      </c>
      <c r="K142" s="45" t="e">
        <f t="shared" si="5"/>
        <v>#DIV/0!</v>
      </c>
      <c r="L142" s="4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133"/>
      <c r="B143" s="79"/>
      <c r="C143" s="121"/>
      <c r="D143" s="134" t="s">
        <v>210</v>
      </c>
      <c r="E143" s="45"/>
      <c r="F143" s="45"/>
      <c r="G143" s="45"/>
      <c r="H143" s="45"/>
      <c r="I143" s="45"/>
      <c r="J143" s="45">
        <f t="shared" si="4"/>
        <v>0</v>
      </c>
      <c r="K143" s="45" t="e">
        <f t="shared" si="5"/>
        <v>#DIV/0!</v>
      </c>
      <c r="L143" s="4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133"/>
      <c r="B144" s="79"/>
      <c r="C144" s="121"/>
      <c r="D144" s="134" t="s">
        <v>213</v>
      </c>
      <c r="E144" s="45"/>
      <c r="F144" s="45"/>
      <c r="G144" s="45"/>
      <c r="H144" s="45"/>
      <c r="I144" s="45"/>
      <c r="J144" s="45">
        <f t="shared" si="4"/>
        <v>0</v>
      </c>
      <c r="K144" s="45" t="e">
        <f t="shared" si="5"/>
        <v>#DIV/0!</v>
      </c>
      <c r="L144" s="4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133"/>
      <c r="B145" s="79"/>
      <c r="C145" s="121"/>
      <c r="D145" s="134" t="s">
        <v>216</v>
      </c>
      <c r="E145" s="45"/>
      <c r="F145" s="45"/>
      <c r="G145" s="45"/>
      <c r="H145" s="45"/>
      <c r="I145" s="45"/>
      <c r="J145" s="45">
        <f t="shared" si="4"/>
        <v>0</v>
      </c>
      <c r="K145" s="45" t="e">
        <f t="shared" si="5"/>
        <v>#DIV/0!</v>
      </c>
      <c r="L145" s="4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133"/>
      <c r="B146" s="79"/>
      <c r="C146" s="121"/>
      <c r="D146" s="134" t="s">
        <v>218</v>
      </c>
      <c r="E146" s="45"/>
      <c r="F146" s="45"/>
      <c r="G146" s="45"/>
      <c r="H146" s="45"/>
      <c r="I146" s="45"/>
      <c r="J146" s="45">
        <f t="shared" si="4"/>
        <v>0</v>
      </c>
      <c r="K146" s="45" t="e">
        <f t="shared" si="5"/>
        <v>#DIV/0!</v>
      </c>
      <c r="L146" s="4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133"/>
      <c r="B147" s="79"/>
      <c r="C147" s="121"/>
      <c r="D147" s="134" t="s">
        <v>220</v>
      </c>
      <c r="E147" s="45"/>
      <c r="F147" s="45"/>
      <c r="G147" s="45"/>
      <c r="H147" s="45"/>
      <c r="I147" s="45"/>
      <c r="J147" s="45">
        <f t="shared" si="4"/>
        <v>0</v>
      </c>
      <c r="K147" s="45" t="e">
        <f t="shared" si="5"/>
        <v>#DIV/0!</v>
      </c>
      <c r="L147" s="4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133"/>
      <c r="B148" s="79"/>
      <c r="C148" s="121"/>
      <c r="D148" s="134" t="s">
        <v>223</v>
      </c>
      <c r="E148" s="45"/>
      <c r="F148" s="45"/>
      <c r="G148" s="45"/>
      <c r="H148" s="45"/>
      <c r="I148" s="45"/>
      <c r="J148" s="45">
        <f t="shared" si="4"/>
        <v>0</v>
      </c>
      <c r="K148" s="45" t="e">
        <f t="shared" si="5"/>
        <v>#DIV/0!</v>
      </c>
      <c r="L148" s="4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133"/>
      <c r="B149" s="79"/>
      <c r="C149" s="121"/>
      <c r="D149" s="134" t="s">
        <v>225</v>
      </c>
      <c r="E149" s="45"/>
      <c r="F149" s="45"/>
      <c r="G149" s="45"/>
      <c r="H149" s="45"/>
      <c r="I149" s="45"/>
      <c r="J149" s="45">
        <f t="shared" si="4"/>
        <v>0</v>
      </c>
      <c r="K149" s="45" t="e">
        <f t="shared" si="5"/>
        <v>#DIV/0!</v>
      </c>
      <c r="L149" s="4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133"/>
      <c r="B150" s="79"/>
      <c r="C150" s="121"/>
      <c r="D150" s="134" t="s">
        <v>227</v>
      </c>
      <c r="E150" s="45"/>
      <c r="F150" s="45"/>
      <c r="G150" s="45"/>
      <c r="H150" s="45"/>
      <c r="I150" s="45"/>
      <c r="J150" s="45">
        <f t="shared" si="4"/>
        <v>0</v>
      </c>
      <c r="K150" s="45" t="e">
        <f t="shared" si="5"/>
        <v>#DIV/0!</v>
      </c>
      <c r="L150" s="4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133"/>
      <c r="B151" s="79"/>
      <c r="C151" s="121"/>
      <c r="D151" s="134" t="s">
        <v>229</v>
      </c>
      <c r="E151" s="45"/>
      <c r="F151" s="45"/>
      <c r="G151" s="45"/>
      <c r="H151" s="45"/>
      <c r="I151" s="45"/>
      <c r="J151" s="45">
        <f t="shared" si="4"/>
        <v>0</v>
      </c>
      <c r="K151" s="45" t="e">
        <f t="shared" si="5"/>
        <v>#DIV/0!</v>
      </c>
      <c r="L151" s="4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133"/>
      <c r="B152" s="79"/>
      <c r="C152" s="121"/>
      <c r="D152" s="134" t="s">
        <v>234</v>
      </c>
      <c r="E152" s="45"/>
      <c r="F152" s="45"/>
      <c r="G152" s="45"/>
      <c r="H152" s="45"/>
      <c r="I152" s="45"/>
      <c r="J152" s="45">
        <f t="shared" si="4"/>
        <v>0</v>
      </c>
      <c r="K152" s="45" t="e">
        <f t="shared" si="5"/>
        <v>#DIV/0!</v>
      </c>
      <c r="L152" s="4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133"/>
      <c r="B153" s="79"/>
      <c r="C153" s="121"/>
      <c r="D153" s="134" t="s">
        <v>236</v>
      </c>
      <c r="E153" s="45"/>
      <c r="F153" s="45"/>
      <c r="G153" s="45"/>
      <c r="H153" s="45"/>
      <c r="I153" s="45"/>
      <c r="J153" s="45">
        <f t="shared" si="4"/>
        <v>0</v>
      </c>
      <c r="K153" s="45" t="e">
        <f t="shared" si="5"/>
        <v>#DIV/0!</v>
      </c>
      <c r="L153" s="4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133"/>
      <c r="B154" s="79"/>
      <c r="C154" s="121"/>
      <c r="D154" s="134" t="s">
        <v>241</v>
      </c>
      <c r="E154" s="45"/>
      <c r="F154" s="45"/>
      <c r="G154" s="45"/>
      <c r="H154" s="45"/>
      <c r="I154" s="45"/>
      <c r="J154" s="45">
        <f t="shared" si="4"/>
        <v>0</v>
      </c>
      <c r="K154" s="45" t="e">
        <f t="shared" si="5"/>
        <v>#DIV/0!</v>
      </c>
      <c r="L154" s="4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133"/>
      <c r="B155" s="79"/>
      <c r="C155" s="121"/>
      <c r="D155" s="134" t="s">
        <v>243</v>
      </c>
      <c r="E155" s="45"/>
      <c r="F155" s="45"/>
      <c r="G155" s="45"/>
      <c r="H155" s="45"/>
      <c r="I155" s="45"/>
      <c r="J155" s="45">
        <f t="shared" si="4"/>
        <v>0</v>
      </c>
      <c r="K155" s="45" t="e">
        <f t="shared" si="5"/>
        <v>#DIV/0!</v>
      </c>
      <c r="L155" s="4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133"/>
      <c r="B156" s="79"/>
      <c r="C156" s="121"/>
      <c r="D156" s="134" t="s">
        <v>246</v>
      </c>
      <c r="E156" s="45"/>
      <c r="F156" s="45"/>
      <c r="G156" s="45"/>
      <c r="H156" s="45"/>
      <c r="I156" s="45"/>
      <c r="J156" s="45">
        <f t="shared" si="4"/>
        <v>0</v>
      </c>
      <c r="K156" s="45" t="e">
        <f t="shared" si="5"/>
        <v>#DIV/0!</v>
      </c>
      <c r="L156" s="4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133"/>
      <c r="B157" s="79"/>
      <c r="C157" s="121"/>
      <c r="D157" s="134" t="s">
        <v>249</v>
      </c>
      <c r="E157" s="45"/>
      <c r="F157" s="45"/>
      <c r="G157" s="45"/>
      <c r="H157" s="45"/>
      <c r="I157" s="45"/>
      <c r="J157" s="45">
        <f t="shared" si="4"/>
        <v>0</v>
      </c>
      <c r="K157" s="45" t="e">
        <f t="shared" si="5"/>
        <v>#DIV/0!</v>
      </c>
      <c r="L157" s="4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133"/>
      <c r="B158" s="79"/>
      <c r="C158" s="121"/>
      <c r="D158" s="134" t="s">
        <v>253</v>
      </c>
      <c r="E158" s="45"/>
      <c r="F158" s="45"/>
      <c r="G158" s="45"/>
      <c r="H158" s="45"/>
      <c r="I158" s="45"/>
      <c r="J158" s="45">
        <f t="shared" si="4"/>
        <v>0</v>
      </c>
      <c r="K158" s="45" t="e">
        <f t="shared" si="5"/>
        <v>#DIV/0!</v>
      </c>
      <c r="L158" s="4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133"/>
      <c r="B159" s="79"/>
      <c r="C159" s="121"/>
      <c r="D159" s="134" t="s">
        <v>256</v>
      </c>
      <c r="E159" s="45"/>
      <c r="F159" s="45"/>
      <c r="G159" s="45"/>
      <c r="H159" s="45"/>
      <c r="I159" s="45"/>
      <c r="J159" s="45">
        <f t="shared" si="4"/>
        <v>0</v>
      </c>
      <c r="K159" s="45" t="e">
        <f t="shared" si="5"/>
        <v>#DIV/0!</v>
      </c>
      <c r="L159" s="4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133"/>
      <c r="B160" s="79"/>
      <c r="C160" s="121"/>
      <c r="D160" s="134" t="s">
        <v>259</v>
      </c>
      <c r="E160" s="45"/>
      <c r="F160" s="45"/>
      <c r="G160" s="45"/>
      <c r="H160" s="45"/>
      <c r="I160" s="45"/>
      <c r="J160" s="45">
        <f t="shared" si="4"/>
        <v>0</v>
      </c>
      <c r="K160" s="45" t="e">
        <f t="shared" si="5"/>
        <v>#DIV/0!</v>
      </c>
      <c r="L160" s="4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133"/>
      <c r="B161" s="79"/>
      <c r="C161" s="121"/>
      <c r="D161" s="134" t="s">
        <v>261</v>
      </c>
      <c r="E161" s="45"/>
      <c r="F161" s="45"/>
      <c r="G161" s="45"/>
      <c r="H161" s="45"/>
      <c r="I161" s="45"/>
      <c r="J161" s="45">
        <f t="shared" si="4"/>
        <v>0</v>
      </c>
      <c r="K161" s="45" t="e">
        <f t="shared" si="5"/>
        <v>#DIV/0!</v>
      </c>
      <c r="L161" s="4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133"/>
      <c r="B162" s="79"/>
      <c r="C162" s="121"/>
      <c r="D162" s="134" t="s">
        <v>263</v>
      </c>
      <c r="E162" s="45"/>
      <c r="F162" s="45"/>
      <c r="G162" s="45"/>
      <c r="H162" s="45"/>
      <c r="I162" s="45"/>
      <c r="J162" s="45">
        <f t="shared" si="4"/>
        <v>0</v>
      </c>
      <c r="K162" s="45" t="e">
        <f t="shared" si="5"/>
        <v>#DIV/0!</v>
      </c>
      <c r="L162" s="4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133"/>
      <c r="B163" s="79"/>
      <c r="C163" s="121"/>
      <c r="D163" s="134" t="s">
        <v>265</v>
      </c>
      <c r="E163" s="45"/>
      <c r="F163" s="45"/>
      <c r="G163" s="45"/>
      <c r="H163" s="45"/>
      <c r="I163" s="45"/>
      <c r="J163" s="45">
        <f t="shared" si="4"/>
        <v>0</v>
      </c>
      <c r="K163" s="45" t="e">
        <f t="shared" si="5"/>
        <v>#DIV/0!</v>
      </c>
      <c r="L163" s="4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133"/>
      <c r="B164" s="79"/>
      <c r="C164" s="121"/>
      <c r="D164" s="134" t="s">
        <v>269</v>
      </c>
      <c r="E164" s="45"/>
      <c r="F164" s="45"/>
      <c r="G164" s="45"/>
      <c r="H164" s="45"/>
      <c r="I164" s="45"/>
      <c r="J164" s="45">
        <f t="shared" si="4"/>
        <v>0</v>
      </c>
      <c r="K164" s="45" t="e">
        <f t="shared" si="5"/>
        <v>#DIV/0!</v>
      </c>
      <c r="L164" s="4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133"/>
      <c r="B165" s="79"/>
      <c r="C165" s="121"/>
      <c r="D165" s="134" t="s">
        <v>274</v>
      </c>
      <c r="E165" s="45"/>
      <c r="F165" s="45"/>
      <c r="G165" s="45"/>
      <c r="H165" s="45"/>
      <c r="I165" s="45"/>
      <c r="J165" s="45">
        <f t="shared" si="4"/>
        <v>0</v>
      </c>
      <c r="K165" s="45" t="e">
        <f t="shared" si="5"/>
        <v>#DIV/0!</v>
      </c>
      <c r="L165" s="4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133"/>
      <c r="B166" s="79"/>
      <c r="C166" s="121"/>
      <c r="D166" s="134" t="s">
        <v>277</v>
      </c>
      <c r="E166" s="45"/>
      <c r="F166" s="45"/>
      <c r="G166" s="45"/>
      <c r="H166" s="45"/>
      <c r="I166" s="45"/>
      <c r="J166" s="45">
        <f t="shared" si="4"/>
        <v>0</v>
      </c>
      <c r="K166" s="45" t="e">
        <f t="shared" si="5"/>
        <v>#DIV/0!</v>
      </c>
      <c r="L166" s="4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133"/>
      <c r="B167" s="79"/>
      <c r="C167" s="121"/>
      <c r="D167" s="134" t="s">
        <v>279</v>
      </c>
      <c r="E167" s="45"/>
      <c r="F167" s="45"/>
      <c r="G167" s="45"/>
      <c r="H167" s="45"/>
      <c r="I167" s="45"/>
      <c r="J167" s="45">
        <f t="shared" si="4"/>
        <v>0</v>
      </c>
      <c r="K167" s="45" t="e">
        <f t="shared" si="5"/>
        <v>#DIV/0!</v>
      </c>
      <c r="L167" s="4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133"/>
      <c r="B168" s="79"/>
      <c r="C168" s="121"/>
      <c r="D168" s="134" t="s">
        <v>283</v>
      </c>
      <c r="E168" s="45"/>
      <c r="F168" s="45"/>
      <c r="G168" s="45"/>
      <c r="H168" s="45"/>
      <c r="I168" s="45"/>
      <c r="J168" s="45">
        <f t="shared" si="4"/>
        <v>0</v>
      </c>
      <c r="K168" s="45" t="e">
        <f t="shared" si="5"/>
        <v>#DIV/0!</v>
      </c>
      <c r="L168" s="4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133"/>
      <c r="B169" s="79"/>
      <c r="C169" s="121"/>
      <c r="D169" s="134" t="s">
        <v>285</v>
      </c>
      <c r="E169" s="45"/>
      <c r="F169" s="45"/>
      <c r="G169" s="45"/>
      <c r="H169" s="45"/>
      <c r="I169" s="45"/>
      <c r="J169" s="45">
        <f t="shared" si="4"/>
        <v>0</v>
      </c>
      <c r="K169" s="45" t="e">
        <f t="shared" si="5"/>
        <v>#DIV/0!</v>
      </c>
      <c r="L169" s="4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133"/>
      <c r="B170" s="79"/>
      <c r="C170" s="121"/>
      <c r="D170" s="134" t="s">
        <v>287</v>
      </c>
      <c r="E170" s="45"/>
      <c r="F170" s="45"/>
      <c r="G170" s="45"/>
      <c r="H170" s="45"/>
      <c r="I170" s="45"/>
      <c r="J170" s="45">
        <f t="shared" si="4"/>
        <v>0</v>
      </c>
      <c r="K170" s="45" t="e">
        <f t="shared" si="5"/>
        <v>#DIV/0!</v>
      </c>
      <c r="L170" s="4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133"/>
      <c r="B171" s="79"/>
      <c r="C171" s="121"/>
      <c r="D171" s="134" t="s">
        <v>289</v>
      </c>
      <c r="E171" s="45"/>
      <c r="F171" s="45"/>
      <c r="G171" s="45"/>
      <c r="H171" s="45"/>
      <c r="I171" s="45"/>
      <c r="J171" s="45">
        <f t="shared" si="4"/>
        <v>0</v>
      </c>
      <c r="K171" s="45" t="e">
        <f t="shared" si="5"/>
        <v>#DIV/0!</v>
      </c>
      <c r="L171" s="4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133"/>
      <c r="B172" s="79"/>
      <c r="C172" s="121"/>
      <c r="D172" s="134" t="s">
        <v>291</v>
      </c>
      <c r="E172" s="45"/>
      <c r="F172" s="45"/>
      <c r="G172" s="45"/>
      <c r="H172" s="45"/>
      <c r="I172" s="45"/>
      <c r="J172" s="45">
        <f t="shared" si="4"/>
        <v>0</v>
      </c>
      <c r="K172" s="45" t="e">
        <f t="shared" si="5"/>
        <v>#DIV/0!</v>
      </c>
      <c r="L172" s="4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133"/>
      <c r="B173" s="79"/>
      <c r="C173" s="121"/>
      <c r="D173" s="134" t="s">
        <v>293</v>
      </c>
      <c r="E173" s="45"/>
      <c r="F173" s="45"/>
      <c r="G173" s="45"/>
      <c r="H173" s="45"/>
      <c r="I173" s="45"/>
      <c r="J173" s="45">
        <f t="shared" si="4"/>
        <v>0</v>
      </c>
      <c r="K173" s="45" t="e">
        <f t="shared" si="5"/>
        <v>#DIV/0!</v>
      </c>
      <c r="L173" s="4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133"/>
      <c r="B174" s="79"/>
      <c r="C174" s="121"/>
      <c r="D174" s="134" t="s">
        <v>295</v>
      </c>
      <c r="E174" s="45"/>
      <c r="F174" s="45"/>
      <c r="G174" s="45"/>
      <c r="H174" s="45"/>
      <c r="I174" s="45"/>
      <c r="J174" s="45">
        <f t="shared" si="4"/>
        <v>0</v>
      </c>
      <c r="K174" s="45" t="e">
        <f t="shared" si="5"/>
        <v>#DIV/0!</v>
      </c>
      <c r="L174" s="4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133"/>
      <c r="B175" s="79"/>
      <c r="C175" s="121"/>
      <c r="D175" s="134" t="s">
        <v>297</v>
      </c>
      <c r="E175" s="45"/>
      <c r="F175" s="45"/>
      <c r="G175" s="45"/>
      <c r="H175" s="45"/>
      <c r="I175" s="45"/>
      <c r="J175" s="45">
        <f t="shared" si="4"/>
        <v>0</v>
      </c>
      <c r="K175" s="45" t="e">
        <f t="shared" si="5"/>
        <v>#DIV/0!</v>
      </c>
      <c r="L175" s="4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133"/>
      <c r="B176" s="79"/>
      <c r="C176" s="121"/>
      <c r="D176" s="134" t="s">
        <v>299</v>
      </c>
      <c r="E176" s="45"/>
      <c r="F176" s="45"/>
      <c r="G176" s="45"/>
      <c r="H176" s="45"/>
      <c r="I176" s="45"/>
      <c r="J176" s="45">
        <f t="shared" si="4"/>
        <v>0</v>
      </c>
      <c r="K176" s="45" t="e">
        <f t="shared" si="5"/>
        <v>#DIV/0!</v>
      </c>
      <c r="L176" s="4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133"/>
      <c r="B177" s="79"/>
      <c r="C177" s="121"/>
      <c r="D177" s="134" t="s">
        <v>301</v>
      </c>
      <c r="E177" s="45"/>
      <c r="F177" s="45"/>
      <c r="G177" s="45"/>
      <c r="H177" s="45"/>
      <c r="I177" s="45"/>
      <c r="J177" s="45">
        <f t="shared" si="4"/>
        <v>0</v>
      </c>
      <c r="K177" s="45" t="e">
        <f t="shared" si="5"/>
        <v>#DIV/0!</v>
      </c>
      <c r="L177" s="4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133"/>
      <c r="B178" s="79"/>
      <c r="C178" s="121"/>
      <c r="D178" s="134" t="s">
        <v>302</v>
      </c>
      <c r="E178" s="45"/>
      <c r="F178" s="45"/>
      <c r="G178" s="45"/>
      <c r="H178" s="45"/>
      <c r="I178" s="45"/>
      <c r="J178" s="45">
        <f t="shared" si="4"/>
        <v>0</v>
      </c>
      <c r="K178" s="45" t="e">
        <f t="shared" si="5"/>
        <v>#DIV/0!</v>
      </c>
      <c r="L178" s="4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133"/>
      <c r="B179" s="79"/>
      <c r="C179" s="121"/>
      <c r="D179" s="134" t="s">
        <v>304</v>
      </c>
      <c r="E179" s="45"/>
      <c r="F179" s="45"/>
      <c r="G179" s="45"/>
      <c r="H179" s="45"/>
      <c r="I179" s="45"/>
      <c r="J179" s="45">
        <f t="shared" si="4"/>
        <v>0</v>
      </c>
      <c r="K179" s="45" t="e">
        <f t="shared" si="5"/>
        <v>#DIV/0!</v>
      </c>
      <c r="L179" s="4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133"/>
      <c r="B180" s="79"/>
      <c r="C180" s="121"/>
      <c r="D180" s="134" t="s">
        <v>306</v>
      </c>
      <c r="E180" s="45"/>
      <c r="F180" s="45"/>
      <c r="G180" s="45"/>
      <c r="H180" s="45"/>
      <c r="I180" s="45"/>
      <c r="J180" s="45">
        <f t="shared" si="4"/>
        <v>0</v>
      </c>
      <c r="K180" s="45" t="e">
        <f t="shared" si="5"/>
        <v>#DIV/0!</v>
      </c>
      <c r="L180" s="4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133"/>
      <c r="B181" s="79"/>
      <c r="C181" s="121"/>
      <c r="D181" s="134" t="s">
        <v>309</v>
      </c>
      <c r="E181" s="45"/>
      <c r="F181" s="45"/>
      <c r="G181" s="45"/>
      <c r="H181" s="45"/>
      <c r="I181" s="45"/>
      <c r="J181" s="45">
        <f t="shared" si="4"/>
        <v>0</v>
      </c>
      <c r="K181" s="45" t="e">
        <f t="shared" si="5"/>
        <v>#DIV/0!</v>
      </c>
      <c r="L181" s="4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133"/>
      <c r="B182" s="79"/>
      <c r="C182" s="121"/>
      <c r="D182" s="80" t="s">
        <v>41</v>
      </c>
      <c r="E182" s="45"/>
      <c r="F182" s="45"/>
      <c r="G182" s="45"/>
      <c r="H182" s="45"/>
      <c r="I182" s="45"/>
      <c r="J182" s="45">
        <f>SUM(J141:J181)</f>
        <v>0</v>
      </c>
      <c r="K182" s="45" t="e">
        <f t="shared" si="5"/>
        <v>#DIV/0!</v>
      </c>
      <c r="L182" s="4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822"/>
      <c r="B183" s="777"/>
      <c r="C183" s="137"/>
      <c r="D183" s="823"/>
      <c r="E183" s="665"/>
      <c r="F183" s="665"/>
      <c r="G183" s="665"/>
      <c r="H183" s="665"/>
      <c r="I183" s="665"/>
      <c r="J183" s="141"/>
      <c r="K183" s="141"/>
      <c r="L183" s="141"/>
      <c r="M183" s="183">
        <v>52022020</v>
      </c>
      <c r="N183" s="183">
        <v>52022030</v>
      </c>
      <c r="O183" s="824">
        <v>52030030</v>
      </c>
      <c r="P183" s="824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780" t="s">
        <v>862</v>
      </c>
      <c r="B184" s="1133" t="s">
        <v>881</v>
      </c>
      <c r="C184" s="1134"/>
      <c r="D184" s="1145"/>
      <c r="E184" s="53"/>
      <c r="F184" s="825"/>
      <c r="G184" s="825"/>
      <c r="H184" s="825"/>
      <c r="I184" s="598"/>
      <c r="J184" s="209"/>
      <c r="K184" s="209"/>
      <c r="L184" s="209"/>
      <c r="M184" s="183" t="s">
        <v>882</v>
      </c>
      <c r="N184" s="183" t="s">
        <v>883</v>
      </c>
      <c r="O184" s="183" t="s">
        <v>884</v>
      </c>
      <c r="P184" s="183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747" t="s">
        <v>864</v>
      </c>
      <c r="B185" s="360" t="s">
        <v>885</v>
      </c>
      <c r="C185" s="365"/>
      <c r="D185" s="366"/>
      <c r="E185" s="565"/>
      <c r="F185" s="334"/>
      <c r="G185" s="334"/>
      <c r="H185" s="334"/>
      <c r="I185" s="565"/>
      <c r="J185" s="503"/>
      <c r="K185" s="503"/>
      <c r="L185" s="505"/>
      <c r="M185" s="6">
        <v>315</v>
      </c>
      <c r="N185" s="6">
        <v>750</v>
      </c>
      <c r="O185" s="6">
        <v>80</v>
      </c>
      <c r="P185" s="5" t="s">
        <v>886</v>
      </c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790"/>
      <c r="B186" s="79" t="s">
        <v>620</v>
      </c>
      <c r="C186" s="80">
        <v>1</v>
      </c>
      <c r="D186" s="81" t="s">
        <v>135</v>
      </c>
      <c r="E186" s="70"/>
      <c r="F186" s="70"/>
      <c r="G186" s="70"/>
      <c r="H186" s="70"/>
      <c r="I186" s="565"/>
      <c r="J186" s="71"/>
      <c r="K186" s="71"/>
      <c r="L186" s="71"/>
      <c r="M186" s="826" t="e">
        <f t="shared" ref="M186:O186" si="6">#REF!*#REF!</f>
        <v>#REF!</v>
      </c>
      <c r="N186" s="826" t="e">
        <f t="shared" si="6"/>
        <v>#REF!</v>
      </c>
      <c r="O186" s="826" t="e">
        <f t="shared" si="6"/>
        <v>#REF!</v>
      </c>
      <c r="P186" s="5"/>
      <c r="Q186" s="827"/>
      <c r="R186" s="828"/>
      <c r="S186" s="828"/>
      <c r="T186" s="5"/>
      <c r="U186" s="5"/>
      <c r="V186" s="5"/>
      <c r="W186" s="5"/>
      <c r="X186" s="5"/>
      <c r="Y186" s="5"/>
      <c r="Z186" s="5"/>
    </row>
    <row r="187" spans="1:26" ht="27.75" customHeight="1">
      <c r="A187" s="790"/>
      <c r="B187" s="79" t="s">
        <v>622</v>
      </c>
      <c r="C187" s="80">
        <v>1</v>
      </c>
      <c r="D187" s="81" t="s">
        <v>135</v>
      </c>
      <c r="E187" s="565"/>
      <c r="F187" s="70"/>
      <c r="G187" s="70"/>
      <c r="H187" s="70"/>
      <c r="I187" s="70"/>
      <c r="J187" s="71"/>
      <c r="K187" s="71"/>
      <c r="L187" s="71"/>
      <c r="M187" s="826" t="e">
        <f t="shared" ref="M187:O187" si="7">#REF!*#REF!</f>
        <v>#REF!</v>
      </c>
      <c r="N187" s="826" t="e">
        <f t="shared" si="7"/>
        <v>#REF!</v>
      </c>
      <c r="O187" s="826" t="e">
        <f t="shared" si="7"/>
        <v>#REF!</v>
      </c>
      <c r="P187" s="5"/>
      <c r="Q187" s="827"/>
      <c r="R187" s="828"/>
      <c r="S187" s="828"/>
      <c r="T187" s="5"/>
      <c r="U187" s="5"/>
      <c r="V187" s="5"/>
      <c r="W187" s="5"/>
      <c r="X187" s="5"/>
      <c r="Y187" s="5"/>
      <c r="Z187" s="5"/>
    </row>
    <row r="188" spans="1:26" ht="27.75" customHeight="1">
      <c r="A188" s="790"/>
      <c r="B188" s="79" t="s">
        <v>623</v>
      </c>
      <c r="C188" s="80">
        <v>1</v>
      </c>
      <c r="D188" s="81" t="s">
        <v>135</v>
      </c>
      <c r="E188" s="70"/>
      <c r="F188" s="70"/>
      <c r="G188" s="70"/>
      <c r="H188" s="70"/>
      <c r="I188" s="70"/>
      <c r="J188" s="71"/>
      <c r="K188" s="71"/>
      <c r="L188" s="71"/>
      <c r="M188" s="826" t="e">
        <f t="shared" ref="M188:O188" si="8">#REF!*#REF!</f>
        <v>#REF!</v>
      </c>
      <c r="N188" s="826" t="e">
        <f t="shared" si="8"/>
        <v>#REF!</v>
      </c>
      <c r="O188" s="826" t="e">
        <f t="shared" si="8"/>
        <v>#REF!</v>
      </c>
      <c r="P188" s="5"/>
      <c r="Q188" s="827"/>
      <c r="R188" s="828"/>
      <c r="S188" s="828"/>
      <c r="T188" s="5"/>
      <c r="U188" s="5"/>
      <c r="V188" s="5"/>
      <c r="W188" s="5"/>
      <c r="X188" s="5"/>
      <c r="Y188" s="5"/>
      <c r="Z188" s="5"/>
    </row>
    <row r="189" spans="1:26" ht="27.75" customHeight="1">
      <c r="A189" s="790"/>
      <c r="B189" s="79" t="s">
        <v>117</v>
      </c>
      <c r="C189" s="80">
        <v>1</v>
      </c>
      <c r="D189" s="81" t="s">
        <v>135</v>
      </c>
      <c r="E189" s="70"/>
      <c r="F189" s="70"/>
      <c r="G189" s="70"/>
      <c r="H189" s="70"/>
      <c r="I189" s="70"/>
      <c r="J189" s="71"/>
      <c r="K189" s="71"/>
      <c r="L189" s="71"/>
      <c r="M189" s="826" t="e">
        <f t="shared" ref="M189:O189" si="9">#REF!*#REF!</f>
        <v>#REF!</v>
      </c>
      <c r="N189" s="826" t="e">
        <f t="shared" si="9"/>
        <v>#REF!</v>
      </c>
      <c r="O189" s="826" t="e">
        <f t="shared" si="9"/>
        <v>#REF!</v>
      </c>
      <c r="P189" s="5"/>
      <c r="Q189" s="827"/>
      <c r="R189" s="828"/>
      <c r="S189" s="828"/>
      <c r="T189" s="5"/>
      <c r="U189" s="5"/>
      <c r="V189" s="5"/>
      <c r="W189" s="5"/>
      <c r="X189" s="5"/>
      <c r="Y189" s="5"/>
      <c r="Z189" s="5"/>
    </row>
    <row r="190" spans="1:26" ht="27.75" customHeight="1">
      <c r="A190" s="790"/>
      <c r="B190" s="79" t="s">
        <v>624</v>
      </c>
      <c r="C190" s="85">
        <f>SUM(C186:C189)</f>
        <v>4</v>
      </c>
      <c r="D190" s="81" t="s">
        <v>135</v>
      </c>
      <c r="E190" s="70"/>
      <c r="F190" s="70"/>
      <c r="G190" s="70"/>
      <c r="H190" s="70"/>
      <c r="I190" s="70"/>
      <c r="J190" s="71"/>
      <c r="K190" s="71"/>
      <c r="L190" s="71"/>
      <c r="M190" s="829"/>
      <c r="N190" s="829"/>
      <c r="O190" s="829"/>
      <c r="P190" s="5">
        <v>15000</v>
      </c>
      <c r="Q190" s="827" t="e">
        <f>#REF!*(100*2)+P190</f>
        <v>#REF!</v>
      </c>
      <c r="R190" s="828"/>
      <c r="S190" s="828"/>
      <c r="T190" s="5"/>
      <c r="U190" s="5"/>
      <c r="V190" s="5"/>
      <c r="W190" s="5"/>
      <c r="X190" s="5"/>
      <c r="Y190" s="5"/>
      <c r="Z190" s="5"/>
    </row>
    <row r="191" spans="1:26" ht="27.75" customHeight="1">
      <c r="A191" s="790"/>
      <c r="B191" s="79"/>
      <c r="C191" s="85"/>
      <c r="D191" s="81"/>
      <c r="E191" s="70"/>
      <c r="F191" s="70"/>
      <c r="G191" s="70"/>
      <c r="H191" s="70"/>
      <c r="I191" s="70"/>
      <c r="J191" s="71"/>
      <c r="K191" s="71"/>
      <c r="L191" s="71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729"/>
      <c r="B192" s="66" t="s">
        <v>887</v>
      </c>
      <c r="C192" s="218"/>
      <c r="D192" s="220"/>
      <c r="E192" s="70"/>
      <c r="F192" s="334"/>
      <c r="G192" s="334"/>
      <c r="H192" s="334"/>
      <c r="I192" s="565"/>
      <c r="J192" s="71"/>
      <c r="K192" s="71"/>
      <c r="L192" s="71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790"/>
      <c r="B193" s="360" t="s">
        <v>888</v>
      </c>
      <c r="C193" s="830"/>
      <c r="D193" s="831"/>
      <c r="E193" s="70"/>
      <c r="F193" s="334"/>
      <c r="G193" s="334"/>
      <c r="H193" s="334"/>
      <c r="I193" s="565"/>
      <c r="J193" s="503"/>
      <c r="K193" s="503"/>
      <c r="L193" s="50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790"/>
      <c r="B194" s="79" t="s">
        <v>620</v>
      </c>
      <c r="C194" s="80"/>
      <c r="D194" s="81"/>
      <c r="E194" s="70"/>
      <c r="F194" s="70"/>
      <c r="G194" s="70"/>
      <c r="H194" s="70"/>
      <c r="I194" s="565"/>
      <c r="J194" s="71"/>
      <c r="K194" s="71"/>
      <c r="L194" s="71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832"/>
      <c r="B195" s="79" t="s">
        <v>622</v>
      </c>
      <c r="C195" s="224" t="s">
        <v>889</v>
      </c>
      <c r="D195" s="81"/>
      <c r="E195" s="70"/>
      <c r="F195" s="70"/>
      <c r="G195" s="70"/>
      <c r="H195" s="70"/>
      <c r="I195" s="70"/>
      <c r="J195" s="71"/>
      <c r="K195" s="71"/>
      <c r="L195" s="71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832"/>
      <c r="B196" s="79" t="s">
        <v>623</v>
      </c>
      <c r="C196" s="224"/>
      <c r="D196" s="81"/>
      <c r="E196" s="70"/>
      <c r="F196" s="70"/>
      <c r="G196" s="70"/>
      <c r="H196" s="70"/>
      <c r="I196" s="70"/>
      <c r="J196" s="71"/>
      <c r="K196" s="71"/>
      <c r="L196" s="71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790"/>
      <c r="B197" s="79" t="s">
        <v>624</v>
      </c>
      <c r="C197" s="85"/>
      <c r="D197" s="81"/>
      <c r="E197" s="70"/>
      <c r="F197" s="70"/>
      <c r="G197" s="70"/>
      <c r="H197" s="70"/>
      <c r="I197" s="70"/>
      <c r="J197" s="71"/>
      <c r="K197" s="71"/>
      <c r="L197" s="71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833"/>
      <c r="B198" s="79"/>
      <c r="C198" s="85"/>
      <c r="D198" s="81"/>
      <c r="E198" s="70"/>
      <c r="F198" s="70"/>
      <c r="G198" s="70"/>
      <c r="H198" s="70"/>
      <c r="I198" s="70"/>
      <c r="J198" s="71"/>
      <c r="K198" s="71"/>
      <c r="L198" s="71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331" t="s">
        <v>890</v>
      </c>
      <c r="B199" s="360" t="s">
        <v>891</v>
      </c>
      <c r="C199" s="830"/>
      <c r="D199" s="831"/>
      <c r="E199" s="70"/>
      <c r="F199" s="334"/>
      <c r="G199" s="334"/>
      <c r="H199" s="334"/>
      <c r="I199" s="70"/>
      <c r="J199" s="503"/>
      <c r="K199" s="503"/>
      <c r="L199" s="50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92"/>
      <c r="B200" s="360" t="s">
        <v>892</v>
      </c>
      <c r="C200" s="830"/>
      <c r="D200" s="831"/>
      <c r="E200" s="70"/>
      <c r="F200" s="334"/>
      <c r="G200" s="334"/>
      <c r="H200" s="334"/>
      <c r="I200" s="70"/>
      <c r="J200" s="503"/>
      <c r="K200" s="503"/>
      <c r="L200" s="50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834"/>
      <c r="B201" s="360" t="s">
        <v>893</v>
      </c>
      <c r="C201" s="830"/>
      <c r="D201" s="831"/>
      <c r="E201" s="70"/>
      <c r="F201" s="70"/>
      <c r="G201" s="70"/>
      <c r="H201" s="70"/>
      <c r="I201" s="70"/>
      <c r="J201" s="503"/>
      <c r="K201" s="503"/>
      <c r="L201" s="50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835"/>
      <c r="B202" s="360" t="s">
        <v>894</v>
      </c>
      <c r="C202" s="830"/>
      <c r="D202" s="831"/>
      <c r="E202" s="70"/>
      <c r="F202" s="70"/>
      <c r="G202" s="70"/>
      <c r="H202" s="70"/>
      <c r="I202" s="70"/>
      <c r="J202" s="503"/>
      <c r="K202" s="503"/>
      <c r="L202" s="50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835"/>
      <c r="B203" s="79" t="s">
        <v>620</v>
      </c>
      <c r="C203" s="224"/>
      <c r="D203" s="81"/>
      <c r="E203" s="836"/>
      <c r="F203" s="70"/>
      <c r="G203" s="70"/>
      <c r="H203" s="70"/>
      <c r="I203" s="70"/>
      <c r="J203" s="71"/>
      <c r="K203" s="71"/>
      <c r="L203" s="71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835"/>
      <c r="B204" s="79" t="s">
        <v>622</v>
      </c>
      <c r="C204" s="224" t="s">
        <v>895</v>
      </c>
      <c r="D204" s="81"/>
      <c r="E204" s="836"/>
      <c r="F204" s="70"/>
      <c r="G204" s="70"/>
      <c r="H204" s="70"/>
      <c r="I204" s="70"/>
      <c r="J204" s="71"/>
      <c r="K204" s="71"/>
      <c r="L204" s="71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835"/>
      <c r="B205" s="79" t="s">
        <v>623</v>
      </c>
      <c r="C205" s="224"/>
      <c r="D205" s="81"/>
      <c r="E205" s="836"/>
      <c r="F205" s="70"/>
      <c r="G205" s="70"/>
      <c r="H205" s="70"/>
      <c r="I205" s="70"/>
      <c r="J205" s="71"/>
      <c r="K205" s="71"/>
      <c r="L205" s="71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835"/>
      <c r="B206" s="79" t="s">
        <v>624</v>
      </c>
      <c r="C206" s="224"/>
      <c r="D206" s="81"/>
      <c r="E206" s="70"/>
      <c r="F206" s="70"/>
      <c r="G206" s="70"/>
      <c r="H206" s="70"/>
      <c r="I206" s="70"/>
      <c r="J206" s="71"/>
      <c r="K206" s="71"/>
      <c r="L206" s="71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837"/>
      <c r="B207" s="79"/>
      <c r="C207" s="709"/>
      <c r="D207" s="710"/>
      <c r="E207" s="70"/>
      <c r="F207" s="70"/>
      <c r="G207" s="70"/>
      <c r="H207" s="70"/>
      <c r="I207" s="70"/>
      <c r="J207" s="71"/>
      <c r="K207" s="71"/>
      <c r="L207" s="71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838" t="s">
        <v>896</v>
      </c>
      <c r="B208" s="700" t="s">
        <v>300</v>
      </c>
      <c r="C208" s="80"/>
      <c r="D208" s="81"/>
      <c r="E208" s="565"/>
      <c r="F208" s="839"/>
      <c r="G208" s="839"/>
      <c r="H208" s="839"/>
      <c r="I208" s="565"/>
      <c r="J208" s="71"/>
      <c r="K208" s="71"/>
      <c r="L208" s="71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267" t="s">
        <v>897</v>
      </c>
      <c r="B209" s="700" t="s">
        <v>898</v>
      </c>
      <c r="C209" s="80"/>
      <c r="D209" s="81"/>
      <c r="E209" s="565"/>
      <c r="F209" s="839"/>
      <c r="G209" s="839"/>
      <c r="H209" s="839"/>
      <c r="I209" s="565"/>
      <c r="J209" s="71"/>
      <c r="K209" s="71"/>
      <c r="L209" s="71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837"/>
      <c r="B210" s="700" t="s">
        <v>899</v>
      </c>
      <c r="C210" s="80"/>
      <c r="D210" s="81"/>
      <c r="E210" s="565"/>
      <c r="F210" s="565"/>
      <c r="G210" s="565"/>
      <c r="H210" s="565"/>
      <c r="I210" s="565"/>
      <c r="J210" s="71"/>
      <c r="K210" s="71"/>
      <c r="L210" s="71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837"/>
      <c r="B211" s="705" t="s">
        <v>620</v>
      </c>
      <c r="C211" s="586">
        <v>43</v>
      </c>
      <c r="D211" s="81" t="s">
        <v>373</v>
      </c>
      <c r="E211" s="565"/>
      <c r="F211" s="565"/>
      <c r="G211" s="565"/>
      <c r="H211" s="565"/>
      <c r="I211" s="565"/>
      <c r="J211" s="71"/>
      <c r="K211" s="71"/>
      <c r="L211" s="71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837"/>
      <c r="B212" s="705" t="s">
        <v>622</v>
      </c>
      <c r="C212" s="586">
        <v>42</v>
      </c>
      <c r="D212" s="81" t="s">
        <v>373</v>
      </c>
      <c r="E212" s="565"/>
      <c r="F212" s="565"/>
      <c r="G212" s="565"/>
      <c r="H212" s="565"/>
      <c r="I212" s="565"/>
      <c r="J212" s="71"/>
      <c r="K212" s="71"/>
      <c r="L212" s="71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837"/>
      <c r="B213" s="705" t="s">
        <v>623</v>
      </c>
      <c r="C213" s="586">
        <v>48</v>
      </c>
      <c r="D213" s="81" t="s">
        <v>373</v>
      </c>
      <c r="E213" s="565"/>
      <c r="F213" s="565"/>
      <c r="G213" s="565"/>
      <c r="H213" s="565"/>
      <c r="I213" s="565"/>
      <c r="J213" s="71"/>
      <c r="K213" s="71"/>
      <c r="L213" s="71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840"/>
      <c r="B214" s="705" t="s">
        <v>624</v>
      </c>
      <c r="C214" s="80">
        <f>SUM(C211:C213)</f>
        <v>133</v>
      </c>
      <c r="D214" s="81" t="s">
        <v>373</v>
      </c>
      <c r="E214" s="565"/>
      <c r="F214" s="565"/>
      <c r="G214" s="565"/>
      <c r="H214" s="565"/>
      <c r="I214" s="565"/>
      <c r="J214" s="812"/>
      <c r="K214" s="71"/>
      <c r="L214" s="71"/>
      <c r="M214" s="5" t="s">
        <v>886</v>
      </c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133"/>
      <c r="B215" s="79"/>
      <c r="C215" s="121"/>
      <c r="D215" s="134" t="s">
        <v>202</v>
      </c>
      <c r="E215" s="45"/>
      <c r="F215" s="45"/>
      <c r="G215" s="45"/>
      <c r="H215" s="45"/>
      <c r="I215" s="45"/>
      <c r="J215" s="45">
        <f t="shared" ref="J215:J256" si="10">SUM(E215:I215)</f>
        <v>0</v>
      </c>
      <c r="K215" s="45" t="e">
        <f t="shared" ref="K215:K257" si="11">J215/E215</f>
        <v>#DIV/0!</v>
      </c>
      <c r="L215" s="4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133"/>
      <c r="B216" s="79"/>
      <c r="C216" s="121"/>
      <c r="D216" s="134" t="s">
        <v>205</v>
      </c>
      <c r="E216" s="45"/>
      <c r="F216" s="45"/>
      <c r="G216" s="45"/>
      <c r="H216" s="45"/>
      <c r="I216" s="45"/>
      <c r="J216" s="45">
        <f t="shared" si="10"/>
        <v>0</v>
      </c>
      <c r="K216" s="45" t="e">
        <f t="shared" si="11"/>
        <v>#DIV/0!</v>
      </c>
      <c r="L216" s="4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133"/>
      <c r="B217" s="79"/>
      <c r="C217" s="121"/>
      <c r="D217" s="134" t="s">
        <v>210</v>
      </c>
      <c r="E217" s="45"/>
      <c r="F217" s="45"/>
      <c r="G217" s="45"/>
      <c r="H217" s="45"/>
      <c r="I217" s="45"/>
      <c r="J217" s="45">
        <f t="shared" si="10"/>
        <v>0</v>
      </c>
      <c r="K217" s="45" t="e">
        <f t="shared" si="11"/>
        <v>#DIV/0!</v>
      </c>
      <c r="L217" s="4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133"/>
      <c r="B218" s="79"/>
      <c r="C218" s="121"/>
      <c r="D218" s="134" t="s">
        <v>213</v>
      </c>
      <c r="E218" s="45"/>
      <c r="F218" s="45"/>
      <c r="G218" s="45"/>
      <c r="H218" s="45"/>
      <c r="I218" s="45"/>
      <c r="J218" s="45">
        <f t="shared" si="10"/>
        <v>0</v>
      </c>
      <c r="K218" s="45" t="e">
        <f t="shared" si="11"/>
        <v>#DIV/0!</v>
      </c>
      <c r="L218" s="4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133"/>
      <c r="B219" s="79"/>
      <c r="C219" s="121"/>
      <c r="D219" s="134" t="s">
        <v>216</v>
      </c>
      <c r="E219" s="45"/>
      <c r="F219" s="45"/>
      <c r="G219" s="45"/>
      <c r="H219" s="45"/>
      <c r="I219" s="45"/>
      <c r="J219" s="45">
        <f t="shared" si="10"/>
        <v>0</v>
      </c>
      <c r="K219" s="45" t="e">
        <f t="shared" si="11"/>
        <v>#DIV/0!</v>
      </c>
      <c r="L219" s="4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133"/>
      <c r="B220" s="79"/>
      <c r="C220" s="121"/>
      <c r="D220" s="134" t="s">
        <v>218</v>
      </c>
      <c r="E220" s="45"/>
      <c r="F220" s="45"/>
      <c r="G220" s="45"/>
      <c r="H220" s="45"/>
      <c r="I220" s="45"/>
      <c r="J220" s="45">
        <f t="shared" si="10"/>
        <v>0</v>
      </c>
      <c r="K220" s="45" t="e">
        <f t="shared" si="11"/>
        <v>#DIV/0!</v>
      </c>
      <c r="L220" s="4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133"/>
      <c r="B221" s="79"/>
      <c r="C221" s="121"/>
      <c r="D221" s="134" t="s">
        <v>220</v>
      </c>
      <c r="E221" s="45"/>
      <c r="F221" s="45"/>
      <c r="G221" s="45"/>
      <c r="H221" s="45"/>
      <c r="I221" s="45"/>
      <c r="J221" s="45">
        <f t="shared" si="10"/>
        <v>0</v>
      </c>
      <c r="K221" s="45" t="e">
        <f t="shared" si="11"/>
        <v>#DIV/0!</v>
      </c>
      <c r="L221" s="4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133"/>
      <c r="B222" s="79"/>
      <c r="C222" s="121"/>
      <c r="D222" s="134" t="s">
        <v>223</v>
      </c>
      <c r="E222" s="45"/>
      <c r="F222" s="45"/>
      <c r="G222" s="45"/>
      <c r="H222" s="45"/>
      <c r="I222" s="45"/>
      <c r="J222" s="45">
        <f t="shared" si="10"/>
        <v>0</v>
      </c>
      <c r="K222" s="45" t="e">
        <f t="shared" si="11"/>
        <v>#DIV/0!</v>
      </c>
      <c r="L222" s="4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133"/>
      <c r="B223" s="79"/>
      <c r="C223" s="121"/>
      <c r="D223" s="134" t="s">
        <v>225</v>
      </c>
      <c r="E223" s="45"/>
      <c r="F223" s="45"/>
      <c r="G223" s="45"/>
      <c r="H223" s="45"/>
      <c r="I223" s="45"/>
      <c r="J223" s="45">
        <f t="shared" si="10"/>
        <v>0</v>
      </c>
      <c r="K223" s="45" t="e">
        <f t="shared" si="11"/>
        <v>#DIV/0!</v>
      </c>
      <c r="L223" s="4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133"/>
      <c r="B224" s="79"/>
      <c r="C224" s="121"/>
      <c r="D224" s="134" t="s">
        <v>227</v>
      </c>
      <c r="E224" s="45"/>
      <c r="F224" s="45"/>
      <c r="G224" s="45"/>
      <c r="H224" s="45"/>
      <c r="I224" s="45"/>
      <c r="J224" s="45">
        <f t="shared" si="10"/>
        <v>0</v>
      </c>
      <c r="K224" s="45" t="e">
        <f t="shared" si="11"/>
        <v>#DIV/0!</v>
      </c>
      <c r="L224" s="4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133"/>
      <c r="B225" s="79"/>
      <c r="C225" s="121"/>
      <c r="D225" s="134" t="s">
        <v>229</v>
      </c>
      <c r="E225" s="45"/>
      <c r="F225" s="45"/>
      <c r="G225" s="45"/>
      <c r="H225" s="45"/>
      <c r="I225" s="45"/>
      <c r="J225" s="45">
        <f t="shared" si="10"/>
        <v>0</v>
      </c>
      <c r="K225" s="45" t="e">
        <f t="shared" si="11"/>
        <v>#DIV/0!</v>
      </c>
      <c r="L225" s="4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133"/>
      <c r="B226" s="79"/>
      <c r="C226" s="121"/>
      <c r="D226" s="134" t="s">
        <v>234</v>
      </c>
      <c r="E226" s="45"/>
      <c r="F226" s="45"/>
      <c r="G226" s="45"/>
      <c r="H226" s="45"/>
      <c r="I226" s="45"/>
      <c r="J226" s="45">
        <f t="shared" si="10"/>
        <v>0</v>
      </c>
      <c r="K226" s="45" t="e">
        <f t="shared" si="11"/>
        <v>#DIV/0!</v>
      </c>
      <c r="L226" s="4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133"/>
      <c r="B227" s="79"/>
      <c r="C227" s="121"/>
      <c r="D227" s="134" t="s">
        <v>236</v>
      </c>
      <c r="E227" s="45"/>
      <c r="F227" s="45"/>
      <c r="G227" s="45"/>
      <c r="H227" s="45"/>
      <c r="I227" s="45"/>
      <c r="J227" s="45">
        <f t="shared" si="10"/>
        <v>0</v>
      </c>
      <c r="K227" s="45" t="e">
        <f t="shared" si="11"/>
        <v>#DIV/0!</v>
      </c>
      <c r="L227" s="4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133"/>
      <c r="B228" s="79"/>
      <c r="C228" s="121"/>
      <c r="D228" s="134" t="s">
        <v>241</v>
      </c>
      <c r="E228" s="45"/>
      <c r="F228" s="45"/>
      <c r="G228" s="45"/>
      <c r="H228" s="45"/>
      <c r="I228" s="45"/>
      <c r="J228" s="45">
        <f t="shared" si="10"/>
        <v>0</v>
      </c>
      <c r="K228" s="45" t="e">
        <f t="shared" si="11"/>
        <v>#DIV/0!</v>
      </c>
      <c r="L228" s="4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133"/>
      <c r="B229" s="79"/>
      <c r="C229" s="121"/>
      <c r="D229" s="134" t="s">
        <v>243</v>
      </c>
      <c r="E229" s="45"/>
      <c r="F229" s="45"/>
      <c r="G229" s="45"/>
      <c r="H229" s="45"/>
      <c r="I229" s="45"/>
      <c r="J229" s="45">
        <f t="shared" si="10"/>
        <v>0</v>
      </c>
      <c r="K229" s="45" t="e">
        <f t="shared" si="11"/>
        <v>#DIV/0!</v>
      </c>
      <c r="L229" s="4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133"/>
      <c r="B230" s="79"/>
      <c r="C230" s="121"/>
      <c r="D230" s="134" t="s">
        <v>246</v>
      </c>
      <c r="E230" s="45"/>
      <c r="F230" s="45"/>
      <c r="G230" s="45"/>
      <c r="H230" s="45"/>
      <c r="I230" s="45"/>
      <c r="J230" s="45">
        <f t="shared" si="10"/>
        <v>0</v>
      </c>
      <c r="K230" s="45" t="e">
        <f t="shared" si="11"/>
        <v>#DIV/0!</v>
      </c>
      <c r="L230" s="4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133"/>
      <c r="B231" s="79"/>
      <c r="C231" s="121"/>
      <c r="D231" s="134" t="s">
        <v>249</v>
      </c>
      <c r="E231" s="45"/>
      <c r="F231" s="45"/>
      <c r="G231" s="45"/>
      <c r="H231" s="45"/>
      <c r="I231" s="45"/>
      <c r="J231" s="45">
        <f t="shared" si="10"/>
        <v>0</v>
      </c>
      <c r="K231" s="45" t="e">
        <f t="shared" si="11"/>
        <v>#DIV/0!</v>
      </c>
      <c r="L231" s="4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133"/>
      <c r="B232" s="79"/>
      <c r="C232" s="121"/>
      <c r="D232" s="134" t="s">
        <v>253</v>
      </c>
      <c r="E232" s="45"/>
      <c r="F232" s="45"/>
      <c r="G232" s="45"/>
      <c r="H232" s="45"/>
      <c r="I232" s="45"/>
      <c r="J232" s="45">
        <f t="shared" si="10"/>
        <v>0</v>
      </c>
      <c r="K232" s="45" t="e">
        <f t="shared" si="11"/>
        <v>#DIV/0!</v>
      </c>
      <c r="L232" s="4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133"/>
      <c r="B233" s="79"/>
      <c r="C233" s="121"/>
      <c r="D233" s="134" t="s">
        <v>256</v>
      </c>
      <c r="E233" s="45"/>
      <c r="F233" s="45"/>
      <c r="G233" s="45"/>
      <c r="H233" s="45"/>
      <c r="I233" s="45"/>
      <c r="J233" s="45">
        <f t="shared" si="10"/>
        <v>0</v>
      </c>
      <c r="K233" s="45" t="e">
        <f t="shared" si="11"/>
        <v>#DIV/0!</v>
      </c>
      <c r="L233" s="4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133"/>
      <c r="B234" s="79"/>
      <c r="C234" s="121"/>
      <c r="D234" s="134" t="s">
        <v>259</v>
      </c>
      <c r="E234" s="45"/>
      <c r="F234" s="45"/>
      <c r="G234" s="45"/>
      <c r="H234" s="45"/>
      <c r="I234" s="45"/>
      <c r="J234" s="45">
        <f t="shared" si="10"/>
        <v>0</v>
      </c>
      <c r="K234" s="45" t="e">
        <f t="shared" si="11"/>
        <v>#DIV/0!</v>
      </c>
      <c r="L234" s="4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133"/>
      <c r="B235" s="79"/>
      <c r="C235" s="121"/>
      <c r="D235" s="134" t="s">
        <v>261</v>
      </c>
      <c r="E235" s="45"/>
      <c r="F235" s="45"/>
      <c r="G235" s="45"/>
      <c r="H235" s="45"/>
      <c r="I235" s="45"/>
      <c r="J235" s="45">
        <f t="shared" si="10"/>
        <v>0</v>
      </c>
      <c r="K235" s="45" t="e">
        <f t="shared" si="11"/>
        <v>#DIV/0!</v>
      </c>
      <c r="L235" s="4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133"/>
      <c r="B236" s="79"/>
      <c r="C236" s="121"/>
      <c r="D236" s="134" t="s">
        <v>263</v>
      </c>
      <c r="E236" s="45"/>
      <c r="F236" s="45"/>
      <c r="G236" s="45"/>
      <c r="H236" s="45"/>
      <c r="I236" s="45"/>
      <c r="J236" s="45">
        <f t="shared" si="10"/>
        <v>0</v>
      </c>
      <c r="K236" s="45" t="e">
        <f t="shared" si="11"/>
        <v>#DIV/0!</v>
      </c>
      <c r="L236" s="4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133"/>
      <c r="B237" s="79"/>
      <c r="C237" s="121"/>
      <c r="D237" s="134" t="s">
        <v>265</v>
      </c>
      <c r="E237" s="45"/>
      <c r="F237" s="45"/>
      <c r="G237" s="45"/>
      <c r="H237" s="45"/>
      <c r="I237" s="45"/>
      <c r="J237" s="45">
        <f t="shared" si="10"/>
        <v>0</v>
      </c>
      <c r="K237" s="45" t="e">
        <f t="shared" si="11"/>
        <v>#DIV/0!</v>
      </c>
      <c r="L237" s="4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133"/>
      <c r="B238" s="79"/>
      <c r="C238" s="121"/>
      <c r="D238" s="134" t="s">
        <v>269</v>
      </c>
      <c r="E238" s="45"/>
      <c r="F238" s="45"/>
      <c r="G238" s="45"/>
      <c r="H238" s="45"/>
      <c r="I238" s="45"/>
      <c r="J238" s="45">
        <f t="shared" si="10"/>
        <v>0</v>
      </c>
      <c r="K238" s="45" t="e">
        <f t="shared" si="11"/>
        <v>#DIV/0!</v>
      </c>
      <c r="L238" s="4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133"/>
      <c r="B239" s="79"/>
      <c r="C239" s="121"/>
      <c r="D239" s="134" t="s">
        <v>274</v>
      </c>
      <c r="E239" s="45"/>
      <c r="F239" s="45"/>
      <c r="G239" s="45"/>
      <c r="H239" s="45"/>
      <c r="I239" s="45"/>
      <c r="J239" s="45">
        <f t="shared" si="10"/>
        <v>0</v>
      </c>
      <c r="K239" s="45" t="e">
        <f t="shared" si="11"/>
        <v>#DIV/0!</v>
      </c>
      <c r="L239" s="4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133"/>
      <c r="B240" s="79"/>
      <c r="C240" s="121"/>
      <c r="D240" s="134" t="s">
        <v>277</v>
      </c>
      <c r="E240" s="45"/>
      <c r="F240" s="45"/>
      <c r="G240" s="45"/>
      <c r="H240" s="45"/>
      <c r="I240" s="45"/>
      <c r="J240" s="45">
        <f t="shared" si="10"/>
        <v>0</v>
      </c>
      <c r="K240" s="45" t="e">
        <f t="shared" si="11"/>
        <v>#DIV/0!</v>
      </c>
      <c r="L240" s="4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133"/>
      <c r="B241" s="79"/>
      <c r="C241" s="121"/>
      <c r="D241" s="134" t="s">
        <v>279</v>
      </c>
      <c r="E241" s="45"/>
      <c r="F241" s="45"/>
      <c r="G241" s="45"/>
      <c r="H241" s="45"/>
      <c r="I241" s="45"/>
      <c r="J241" s="45">
        <f t="shared" si="10"/>
        <v>0</v>
      </c>
      <c r="K241" s="45" t="e">
        <f t="shared" si="11"/>
        <v>#DIV/0!</v>
      </c>
      <c r="L241" s="4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133"/>
      <c r="B242" s="79"/>
      <c r="C242" s="121"/>
      <c r="D242" s="134" t="s">
        <v>283</v>
      </c>
      <c r="E242" s="45"/>
      <c r="F242" s="45"/>
      <c r="G242" s="45"/>
      <c r="H242" s="45"/>
      <c r="I242" s="45"/>
      <c r="J242" s="45">
        <f t="shared" si="10"/>
        <v>0</v>
      </c>
      <c r="K242" s="45" t="e">
        <f t="shared" si="11"/>
        <v>#DIV/0!</v>
      </c>
      <c r="L242" s="4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133"/>
      <c r="B243" s="79"/>
      <c r="C243" s="121"/>
      <c r="D243" s="134" t="s">
        <v>285</v>
      </c>
      <c r="E243" s="45"/>
      <c r="F243" s="45"/>
      <c r="G243" s="45"/>
      <c r="H243" s="45"/>
      <c r="I243" s="45"/>
      <c r="J243" s="45">
        <f t="shared" si="10"/>
        <v>0</v>
      </c>
      <c r="K243" s="45" t="e">
        <f t="shared" si="11"/>
        <v>#DIV/0!</v>
      </c>
      <c r="L243" s="4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133"/>
      <c r="B244" s="79"/>
      <c r="C244" s="121"/>
      <c r="D244" s="134" t="s">
        <v>287</v>
      </c>
      <c r="E244" s="45"/>
      <c r="F244" s="45"/>
      <c r="G244" s="45"/>
      <c r="H244" s="45"/>
      <c r="I244" s="45"/>
      <c r="J244" s="45">
        <f t="shared" si="10"/>
        <v>0</v>
      </c>
      <c r="K244" s="45" t="e">
        <f t="shared" si="11"/>
        <v>#DIV/0!</v>
      </c>
      <c r="L244" s="4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133"/>
      <c r="B245" s="79"/>
      <c r="C245" s="121"/>
      <c r="D245" s="134" t="s">
        <v>289</v>
      </c>
      <c r="E245" s="45"/>
      <c r="F245" s="45"/>
      <c r="G245" s="45"/>
      <c r="H245" s="45"/>
      <c r="I245" s="45"/>
      <c r="J245" s="45">
        <f t="shared" si="10"/>
        <v>0</v>
      </c>
      <c r="K245" s="45" t="e">
        <f t="shared" si="11"/>
        <v>#DIV/0!</v>
      </c>
      <c r="L245" s="4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133"/>
      <c r="B246" s="79"/>
      <c r="C246" s="121"/>
      <c r="D246" s="134" t="s">
        <v>291</v>
      </c>
      <c r="E246" s="45"/>
      <c r="F246" s="45"/>
      <c r="G246" s="45"/>
      <c r="H246" s="45"/>
      <c r="I246" s="45"/>
      <c r="J246" s="45">
        <f t="shared" si="10"/>
        <v>0</v>
      </c>
      <c r="K246" s="45" t="e">
        <f t="shared" si="11"/>
        <v>#DIV/0!</v>
      </c>
      <c r="L246" s="4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133"/>
      <c r="B247" s="79"/>
      <c r="C247" s="121"/>
      <c r="D247" s="134" t="s">
        <v>293</v>
      </c>
      <c r="E247" s="45"/>
      <c r="F247" s="45"/>
      <c r="G247" s="45"/>
      <c r="H247" s="45"/>
      <c r="I247" s="45"/>
      <c r="J247" s="45">
        <f t="shared" si="10"/>
        <v>0</v>
      </c>
      <c r="K247" s="45" t="e">
        <f t="shared" si="11"/>
        <v>#DIV/0!</v>
      </c>
      <c r="L247" s="4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133"/>
      <c r="B248" s="79"/>
      <c r="C248" s="121"/>
      <c r="D248" s="134" t="s">
        <v>295</v>
      </c>
      <c r="E248" s="45"/>
      <c r="F248" s="45"/>
      <c r="G248" s="45"/>
      <c r="H248" s="45"/>
      <c r="I248" s="45"/>
      <c r="J248" s="45">
        <f t="shared" si="10"/>
        <v>0</v>
      </c>
      <c r="K248" s="45" t="e">
        <f t="shared" si="11"/>
        <v>#DIV/0!</v>
      </c>
      <c r="L248" s="4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133"/>
      <c r="B249" s="79"/>
      <c r="C249" s="121"/>
      <c r="D249" s="134" t="s">
        <v>297</v>
      </c>
      <c r="E249" s="45"/>
      <c r="F249" s="45"/>
      <c r="G249" s="45"/>
      <c r="H249" s="45"/>
      <c r="I249" s="45"/>
      <c r="J249" s="45">
        <f t="shared" si="10"/>
        <v>0</v>
      </c>
      <c r="K249" s="45" t="e">
        <f t="shared" si="11"/>
        <v>#DIV/0!</v>
      </c>
      <c r="L249" s="4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133"/>
      <c r="B250" s="79"/>
      <c r="C250" s="121"/>
      <c r="D250" s="134" t="s">
        <v>299</v>
      </c>
      <c r="E250" s="45"/>
      <c r="F250" s="45"/>
      <c r="G250" s="45"/>
      <c r="H250" s="45"/>
      <c r="I250" s="45"/>
      <c r="J250" s="45">
        <f t="shared" si="10"/>
        <v>0</v>
      </c>
      <c r="K250" s="45" t="e">
        <f t="shared" si="11"/>
        <v>#DIV/0!</v>
      </c>
      <c r="L250" s="4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133"/>
      <c r="B251" s="79"/>
      <c r="C251" s="121"/>
      <c r="D251" s="134" t="s">
        <v>301</v>
      </c>
      <c r="E251" s="45"/>
      <c r="F251" s="45"/>
      <c r="G251" s="45"/>
      <c r="H251" s="45"/>
      <c r="I251" s="45"/>
      <c r="J251" s="45">
        <f t="shared" si="10"/>
        <v>0</v>
      </c>
      <c r="K251" s="45" t="e">
        <f t="shared" si="11"/>
        <v>#DIV/0!</v>
      </c>
      <c r="L251" s="4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133"/>
      <c r="B252" s="79"/>
      <c r="C252" s="121"/>
      <c r="D252" s="134" t="s">
        <v>302</v>
      </c>
      <c r="E252" s="45"/>
      <c r="F252" s="45"/>
      <c r="G252" s="45"/>
      <c r="H252" s="45"/>
      <c r="I252" s="45"/>
      <c r="J252" s="45">
        <f t="shared" si="10"/>
        <v>0</v>
      </c>
      <c r="K252" s="45" t="e">
        <f t="shared" si="11"/>
        <v>#DIV/0!</v>
      </c>
      <c r="L252" s="4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133"/>
      <c r="B253" s="79"/>
      <c r="C253" s="121"/>
      <c r="D253" s="134" t="s">
        <v>304</v>
      </c>
      <c r="E253" s="45"/>
      <c r="F253" s="45"/>
      <c r="G253" s="45"/>
      <c r="H253" s="45"/>
      <c r="I253" s="45"/>
      <c r="J253" s="45">
        <f t="shared" si="10"/>
        <v>0</v>
      </c>
      <c r="K253" s="45" t="e">
        <f t="shared" si="11"/>
        <v>#DIV/0!</v>
      </c>
      <c r="L253" s="4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133"/>
      <c r="B254" s="79"/>
      <c r="C254" s="121"/>
      <c r="D254" s="134" t="s">
        <v>306</v>
      </c>
      <c r="E254" s="45"/>
      <c r="F254" s="45"/>
      <c r="G254" s="45"/>
      <c r="H254" s="45"/>
      <c r="I254" s="45"/>
      <c r="J254" s="45">
        <f t="shared" si="10"/>
        <v>0</v>
      </c>
      <c r="K254" s="45" t="e">
        <f t="shared" si="11"/>
        <v>#DIV/0!</v>
      </c>
      <c r="L254" s="4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133"/>
      <c r="B255" s="79"/>
      <c r="C255" s="121"/>
      <c r="D255" s="134" t="s">
        <v>309</v>
      </c>
      <c r="E255" s="45"/>
      <c r="F255" s="45"/>
      <c r="G255" s="45"/>
      <c r="H255" s="45"/>
      <c r="I255" s="45"/>
      <c r="J255" s="45">
        <f t="shared" si="10"/>
        <v>0</v>
      </c>
      <c r="K255" s="45" t="e">
        <f t="shared" si="11"/>
        <v>#DIV/0!</v>
      </c>
      <c r="L255" s="4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133"/>
      <c r="B256" s="79"/>
      <c r="C256" s="121"/>
      <c r="D256" s="134" t="s">
        <v>145</v>
      </c>
      <c r="E256" s="45"/>
      <c r="F256" s="45"/>
      <c r="G256" s="45"/>
      <c r="H256" s="45"/>
      <c r="I256" s="45"/>
      <c r="J256" s="45">
        <f t="shared" si="10"/>
        <v>0</v>
      </c>
      <c r="K256" s="45" t="e">
        <f t="shared" si="11"/>
        <v>#DIV/0!</v>
      </c>
      <c r="L256" s="4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133"/>
      <c r="B257" s="79"/>
      <c r="C257" s="121"/>
      <c r="D257" s="80" t="s">
        <v>41</v>
      </c>
      <c r="E257" s="45"/>
      <c r="F257" s="45"/>
      <c r="G257" s="45"/>
      <c r="H257" s="45"/>
      <c r="I257" s="45"/>
      <c r="J257" s="45">
        <f>SUM(J215:J255)</f>
        <v>0</v>
      </c>
      <c r="K257" s="45" t="e">
        <f t="shared" si="11"/>
        <v>#DIV/0!</v>
      </c>
      <c r="L257" s="4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841"/>
      <c r="B258" s="777"/>
      <c r="C258" s="137"/>
      <c r="D258" s="138"/>
      <c r="E258" s="665"/>
      <c r="F258" s="665"/>
      <c r="G258" s="665"/>
      <c r="H258" s="665"/>
      <c r="I258" s="665"/>
      <c r="J258" s="842"/>
      <c r="K258" s="141"/>
      <c r="L258" s="141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843" t="s">
        <v>900</v>
      </c>
      <c r="B259" s="844" t="s">
        <v>303</v>
      </c>
      <c r="C259" s="845"/>
      <c r="D259" s="846"/>
      <c r="E259" s="598"/>
      <c r="F259" s="825"/>
      <c r="G259" s="825"/>
      <c r="H259" s="825"/>
      <c r="I259" s="598"/>
      <c r="J259" s="419"/>
      <c r="K259" s="419"/>
      <c r="L259" s="847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92"/>
      <c r="B260" s="567" t="s">
        <v>841</v>
      </c>
      <c r="C260" s="586">
        <v>1</v>
      </c>
      <c r="D260" s="848" t="s">
        <v>135</v>
      </c>
      <c r="E260" s="565"/>
      <c r="F260" s="565"/>
      <c r="G260" s="565"/>
      <c r="H260" s="565"/>
      <c r="I260" s="565"/>
      <c r="J260" s="71"/>
      <c r="K260" s="71"/>
      <c r="L260" s="71"/>
      <c r="M260" s="5">
        <v>5000</v>
      </c>
      <c r="N260" s="828" t="e">
        <f t="shared" ref="N260:N263" si="12">#REF!+M260</f>
        <v>#REF!</v>
      </c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730"/>
      <c r="B261" s="567" t="s">
        <v>842</v>
      </c>
      <c r="C261" s="586">
        <v>1</v>
      </c>
      <c r="D261" s="848" t="s">
        <v>135</v>
      </c>
      <c r="E261" s="565"/>
      <c r="F261" s="565"/>
      <c r="G261" s="565"/>
      <c r="H261" s="565"/>
      <c r="I261" s="565"/>
      <c r="J261" s="71"/>
      <c r="K261" s="71"/>
      <c r="L261" s="71"/>
      <c r="M261" s="5">
        <v>5000</v>
      </c>
      <c r="N261" s="828" t="e">
        <f t="shared" si="12"/>
        <v>#REF!</v>
      </c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730"/>
      <c r="B262" s="567" t="s">
        <v>844</v>
      </c>
      <c r="C262" s="586">
        <v>1</v>
      </c>
      <c r="D262" s="848" t="s">
        <v>135</v>
      </c>
      <c r="E262" s="565"/>
      <c r="F262" s="565"/>
      <c r="G262" s="565"/>
      <c r="H262" s="565"/>
      <c r="I262" s="565"/>
      <c r="J262" s="71"/>
      <c r="K262" s="71"/>
      <c r="L262" s="71"/>
      <c r="M262" s="5">
        <v>5000</v>
      </c>
      <c r="N262" s="828" t="e">
        <f t="shared" si="12"/>
        <v>#REF!</v>
      </c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730"/>
      <c r="B263" s="567" t="s">
        <v>845</v>
      </c>
      <c r="C263" s="586">
        <f>SUM(C260:C262)</f>
        <v>3</v>
      </c>
      <c r="D263" s="848" t="s">
        <v>135</v>
      </c>
      <c r="E263" s="565"/>
      <c r="F263" s="565"/>
      <c r="G263" s="565"/>
      <c r="H263" s="565"/>
      <c r="I263" s="565"/>
      <c r="J263" s="71"/>
      <c r="K263" s="71"/>
      <c r="L263" s="71"/>
      <c r="M263" s="5">
        <v>15000</v>
      </c>
      <c r="N263" s="828" t="e">
        <f t="shared" si="12"/>
        <v>#REF!</v>
      </c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730"/>
      <c r="B264" s="567"/>
      <c r="C264" s="586"/>
      <c r="D264" s="848"/>
      <c r="E264" s="565"/>
      <c r="F264" s="565"/>
      <c r="G264" s="565"/>
      <c r="H264" s="565"/>
      <c r="I264" s="565"/>
      <c r="J264" s="71"/>
      <c r="K264" s="71"/>
      <c r="L264" s="71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730"/>
      <c r="B265" s="849" t="s">
        <v>305</v>
      </c>
      <c r="C265" s="850"/>
      <c r="D265" s="851"/>
      <c r="E265" s="565"/>
      <c r="F265" s="334"/>
      <c r="G265" s="334"/>
      <c r="H265" s="334"/>
      <c r="I265" s="565"/>
      <c r="J265" s="71"/>
      <c r="K265" s="71"/>
      <c r="L265" s="71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730"/>
      <c r="B266" s="849" t="s">
        <v>901</v>
      </c>
      <c r="C266" s="610"/>
      <c r="D266" s="852"/>
      <c r="E266" s="565"/>
      <c r="F266" s="565"/>
      <c r="G266" s="565"/>
      <c r="H266" s="565"/>
      <c r="I266" s="565"/>
      <c r="J266" s="71"/>
      <c r="K266" s="71"/>
      <c r="L266" s="71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730"/>
      <c r="B267" s="567" t="s">
        <v>841</v>
      </c>
      <c r="C267" s="586"/>
      <c r="D267" s="848"/>
      <c r="E267" s="565"/>
      <c r="F267" s="565"/>
      <c r="G267" s="565"/>
      <c r="H267" s="565"/>
      <c r="I267" s="565"/>
      <c r="J267" s="71"/>
      <c r="K267" s="71"/>
      <c r="L267" s="71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730"/>
      <c r="B268" s="567" t="s">
        <v>842</v>
      </c>
      <c r="C268" s="586" t="s">
        <v>902</v>
      </c>
      <c r="D268" s="848"/>
      <c r="E268" s="565"/>
      <c r="F268" s="565"/>
      <c r="G268" s="565"/>
      <c r="H268" s="565"/>
      <c r="I268" s="565"/>
      <c r="J268" s="71"/>
      <c r="K268" s="71"/>
      <c r="L268" s="71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730"/>
      <c r="B269" s="567" t="s">
        <v>844</v>
      </c>
      <c r="C269" s="586"/>
      <c r="D269" s="848"/>
      <c r="E269" s="565"/>
      <c r="F269" s="565"/>
      <c r="G269" s="565"/>
      <c r="H269" s="565"/>
      <c r="I269" s="565"/>
      <c r="J269" s="71"/>
      <c r="K269" s="71"/>
      <c r="L269" s="71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730"/>
      <c r="B270" s="567" t="s">
        <v>845</v>
      </c>
      <c r="C270" s="586"/>
      <c r="D270" s="848"/>
      <c r="E270" s="565"/>
      <c r="F270" s="565"/>
      <c r="G270" s="565"/>
      <c r="H270" s="565"/>
      <c r="I270" s="565"/>
      <c r="J270" s="812"/>
      <c r="K270" s="71"/>
      <c r="L270" s="71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853"/>
      <c r="B271" s="854"/>
      <c r="C271" s="817"/>
      <c r="D271" s="855"/>
      <c r="E271" s="683"/>
      <c r="F271" s="683"/>
      <c r="G271" s="683"/>
      <c r="H271" s="683"/>
      <c r="I271" s="683"/>
      <c r="J271" s="856"/>
      <c r="K271" s="856"/>
      <c r="L271" s="143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5"/>
      <c r="I272" s="5"/>
      <c r="J272" s="237"/>
      <c r="K272" s="5">
        <v>4</v>
      </c>
      <c r="L272" s="5">
        <v>10</v>
      </c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5"/>
      <c r="I273" s="5"/>
      <c r="J273" s="237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5"/>
      <c r="I274" s="5"/>
      <c r="J274" s="237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5"/>
      <c r="I275" s="5"/>
      <c r="J275" s="237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5"/>
      <c r="I276" s="5"/>
      <c r="J276" s="237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5"/>
      <c r="I277" s="5"/>
      <c r="J277" s="237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5"/>
      <c r="I278" s="5"/>
      <c r="J278" s="237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5"/>
      <c r="I279" s="5"/>
      <c r="J279" s="237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5"/>
      <c r="I280" s="5"/>
      <c r="J280" s="237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5"/>
      <c r="I281" s="5"/>
      <c r="J281" s="237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5"/>
      <c r="I282" s="5"/>
      <c r="J282" s="237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5"/>
      <c r="I283" s="5"/>
      <c r="J283" s="237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5"/>
      <c r="I284" s="5"/>
      <c r="J284" s="237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5"/>
      <c r="I285" s="5"/>
      <c r="J285" s="237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5"/>
      <c r="I286" s="5"/>
      <c r="J286" s="237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5"/>
      <c r="I287" s="5"/>
      <c r="J287" s="237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5"/>
      <c r="I288" s="5"/>
      <c r="J288" s="237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5"/>
      <c r="I289" s="5"/>
      <c r="J289" s="237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5"/>
      <c r="I290" s="5"/>
      <c r="J290" s="237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5"/>
      <c r="I291" s="5"/>
      <c r="J291" s="237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5"/>
      <c r="I292" s="5"/>
      <c r="J292" s="237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5"/>
      <c r="I293" s="5"/>
      <c r="J293" s="237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5"/>
      <c r="I294" s="5"/>
      <c r="J294" s="237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5"/>
      <c r="I295" s="5"/>
      <c r="J295" s="237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5"/>
      <c r="I296" s="5"/>
      <c r="J296" s="237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5"/>
      <c r="I297" s="5"/>
      <c r="J297" s="237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5"/>
      <c r="I298" s="5"/>
      <c r="J298" s="237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5"/>
      <c r="I299" s="5"/>
      <c r="J299" s="237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5"/>
      <c r="I300" s="5"/>
      <c r="J300" s="237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5"/>
      <c r="I301" s="5"/>
      <c r="J301" s="237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5"/>
      <c r="I302" s="5"/>
      <c r="J302" s="237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5"/>
      <c r="I303" s="5"/>
      <c r="J303" s="237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5"/>
      <c r="I304" s="5"/>
      <c r="J304" s="237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5"/>
      <c r="I305" s="5"/>
      <c r="J305" s="237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5"/>
      <c r="I306" s="5"/>
      <c r="J306" s="237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5"/>
      <c r="I307" s="5"/>
      <c r="J307" s="237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5"/>
      <c r="I308" s="5"/>
      <c r="J308" s="237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5"/>
      <c r="I309" s="5"/>
      <c r="J309" s="237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5"/>
      <c r="I310" s="5"/>
      <c r="J310" s="237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5"/>
      <c r="I311" s="5"/>
      <c r="J311" s="237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5"/>
      <c r="I312" s="5"/>
      <c r="J312" s="237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5"/>
      <c r="I313" s="5"/>
      <c r="J313" s="237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5"/>
      <c r="I314" s="5"/>
      <c r="J314" s="237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5"/>
      <c r="I315" s="5"/>
      <c r="J315" s="237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5"/>
      <c r="I316" s="5"/>
      <c r="J316" s="237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5"/>
      <c r="I317" s="5"/>
      <c r="J317" s="237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5"/>
      <c r="I318" s="5"/>
      <c r="J318" s="237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5"/>
      <c r="I319" s="5"/>
      <c r="J319" s="237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5"/>
      <c r="I320" s="5"/>
      <c r="J320" s="237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5"/>
      <c r="I321" s="5"/>
      <c r="J321" s="237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5"/>
      <c r="I322" s="5"/>
      <c r="J322" s="237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5"/>
      <c r="I323" s="5"/>
      <c r="J323" s="237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5"/>
      <c r="I324" s="5"/>
      <c r="J324" s="237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5"/>
      <c r="I325" s="5"/>
      <c r="J325" s="237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5"/>
      <c r="I326" s="5"/>
      <c r="J326" s="237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5"/>
      <c r="I327" s="5"/>
      <c r="J327" s="237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5"/>
      <c r="I328" s="5"/>
      <c r="J328" s="237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5"/>
      <c r="I329" s="5"/>
      <c r="J329" s="237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5"/>
      <c r="I330" s="5"/>
      <c r="J330" s="237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5"/>
      <c r="I331" s="5"/>
      <c r="J331" s="237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5"/>
      <c r="I332" s="5"/>
      <c r="J332" s="237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5"/>
      <c r="I333" s="5"/>
      <c r="J333" s="237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5"/>
      <c r="I334" s="5"/>
      <c r="J334" s="237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5"/>
      <c r="I335" s="5"/>
      <c r="J335" s="237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5"/>
      <c r="I336" s="5"/>
      <c r="J336" s="237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5"/>
      <c r="I337" s="5"/>
      <c r="J337" s="237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5"/>
      <c r="I338" s="5"/>
      <c r="J338" s="237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5"/>
      <c r="I339" s="5"/>
      <c r="J339" s="237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5"/>
      <c r="I340" s="5"/>
      <c r="J340" s="237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5"/>
      <c r="I341" s="5"/>
      <c r="J341" s="237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5"/>
      <c r="I342" s="5"/>
      <c r="J342" s="237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5"/>
      <c r="I343" s="5"/>
      <c r="J343" s="237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5"/>
      <c r="I344" s="5"/>
      <c r="J344" s="237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5"/>
      <c r="I345" s="5"/>
      <c r="J345" s="237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5"/>
      <c r="I346" s="5"/>
      <c r="J346" s="237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5"/>
      <c r="I347" s="5"/>
      <c r="J347" s="237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5"/>
      <c r="I348" s="5"/>
      <c r="J348" s="237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5"/>
      <c r="I349" s="5"/>
      <c r="J349" s="237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5"/>
      <c r="I350" s="5"/>
      <c r="J350" s="237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5"/>
      <c r="I351" s="5"/>
      <c r="J351" s="237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5"/>
      <c r="I352" s="5"/>
      <c r="J352" s="237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5"/>
      <c r="I353" s="5"/>
      <c r="J353" s="237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5"/>
      <c r="I354" s="5"/>
      <c r="J354" s="237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5"/>
      <c r="I355" s="5"/>
      <c r="J355" s="237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5"/>
      <c r="I356" s="5"/>
      <c r="J356" s="237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5"/>
      <c r="I357" s="5"/>
      <c r="J357" s="237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5"/>
      <c r="I358" s="5"/>
      <c r="J358" s="237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5"/>
      <c r="I359" s="5"/>
      <c r="J359" s="237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5"/>
      <c r="I360" s="5"/>
      <c r="J360" s="237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5"/>
      <c r="I361" s="5"/>
      <c r="J361" s="237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5"/>
      <c r="I362" s="5"/>
      <c r="J362" s="237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5"/>
      <c r="I363" s="5"/>
      <c r="J363" s="237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5"/>
      <c r="I364" s="5"/>
      <c r="J364" s="237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5"/>
      <c r="I365" s="5"/>
      <c r="J365" s="237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5"/>
      <c r="I366" s="5"/>
      <c r="J366" s="237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5"/>
      <c r="I367" s="5"/>
      <c r="J367" s="237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5"/>
      <c r="I368" s="5"/>
      <c r="J368" s="237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5"/>
      <c r="I369" s="5"/>
      <c r="J369" s="237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5"/>
      <c r="I370" s="5"/>
      <c r="J370" s="237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5"/>
      <c r="I371" s="5"/>
      <c r="J371" s="237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5"/>
      <c r="I372" s="5"/>
      <c r="J372" s="237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5"/>
      <c r="I373" s="5"/>
      <c r="J373" s="237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5"/>
      <c r="I374" s="5"/>
      <c r="J374" s="237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5"/>
      <c r="I375" s="5"/>
      <c r="J375" s="237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5"/>
      <c r="I376" s="5"/>
      <c r="J376" s="237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5"/>
      <c r="I377" s="5"/>
      <c r="J377" s="237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5"/>
      <c r="I378" s="5"/>
      <c r="J378" s="237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5"/>
      <c r="I379" s="5"/>
      <c r="J379" s="237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5"/>
      <c r="I380" s="5"/>
      <c r="J380" s="237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5"/>
      <c r="I381" s="5"/>
      <c r="J381" s="237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5"/>
      <c r="I382" s="5"/>
      <c r="J382" s="237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5"/>
      <c r="I383" s="5"/>
      <c r="J383" s="237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5"/>
      <c r="I384" s="5"/>
      <c r="J384" s="237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5"/>
      <c r="I385" s="5"/>
      <c r="J385" s="237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5"/>
      <c r="I386" s="5"/>
      <c r="J386" s="237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5"/>
      <c r="I387" s="5"/>
      <c r="J387" s="237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5"/>
      <c r="I388" s="5"/>
      <c r="J388" s="237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5"/>
      <c r="I389" s="5"/>
      <c r="J389" s="237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5"/>
      <c r="I390" s="5"/>
      <c r="J390" s="237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5"/>
      <c r="I391" s="5"/>
      <c r="J391" s="237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5"/>
      <c r="I392" s="5"/>
      <c r="J392" s="237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5"/>
      <c r="I393" s="5"/>
      <c r="J393" s="237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5"/>
      <c r="I394" s="5"/>
      <c r="J394" s="237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5"/>
      <c r="I395" s="5"/>
      <c r="J395" s="237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5"/>
      <c r="I396" s="5"/>
      <c r="J396" s="237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5"/>
      <c r="I397" s="5"/>
      <c r="J397" s="237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5"/>
      <c r="I398" s="5"/>
      <c r="J398" s="237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5"/>
      <c r="I399" s="5"/>
      <c r="J399" s="237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5"/>
      <c r="I400" s="5"/>
      <c r="J400" s="237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5"/>
      <c r="I401" s="5"/>
      <c r="J401" s="237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5"/>
      <c r="I402" s="5"/>
      <c r="J402" s="237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5"/>
      <c r="I403" s="5"/>
      <c r="J403" s="237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5"/>
      <c r="I404" s="5"/>
      <c r="J404" s="237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5"/>
      <c r="I405" s="5"/>
      <c r="J405" s="237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5"/>
      <c r="I406" s="5"/>
      <c r="J406" s="237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5"/>
      <c r="I407" s="5"/>
      <c r="J407" s="237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5"/>
      <c r="I408" s="5"/>
      <c r="J408" s="237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5"/>
      <c r="I409" s="5"/>
      <c r="J409" s="237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5"/>
      <c r="I410" s="5"/>
      <c r="J410" s="237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5"/>
      <c r="I411" s="5"/>
      <c r="J411" s="237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5"/>
      <c r="I412" s="5"/>
      <c r="J412" s="237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5"/>
      <c r="I413" s="5"/>
      <c r="J413" s="237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5"/>
      <c r="I414" s="5"/>
      <c r="J414" s="237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5"/>
      <c r="I415" s="5"/>
      <c r="J415" s="237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5"/>
      <c r="I416" s="5"/>
      <c r="J416" s="237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5"/>
      <c r="I417" s="5"/>
      <c r="J417" s="237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5"/>
      <c r="I418" s="5"/>
      <c r="J418" s="237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5"/>
      <c r="I419" s="5"/>
      <c r="J419" s="237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5"/>
      <c r="I420" s="5"/>
      <c r="J420" s="237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5"/>
      <c r="I421" s="5"/>
      <c r="J421" s="237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5"/>
      <c r="I422" s="5"/>
      <c r="J422" s="237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5"/>
      <c r="I423" s="5"/>
      <c r="J423" s="237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5"/>
      <c r="I424" s="5"/>
      <c r="J424" s="237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5"/>
      <c r="I425" s="5"/>
      <c r="J425" s="237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5"/>
      <c r="I426" s="5"/>
      <c r="J426" s="237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5"/>
      <c r="I427" s="5"/>
      <c r="J427" s="237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5"/>
      <c r="I428" s="5"/>
      <c r="J428" s="237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5"/>
      <c r="I429" s="5"/>
      <c r="J429" s="237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5"/>
      <c r="I430" s="5"/>
      <c r="J430" s="237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5"/>
      <c r="I431" s="5"/>
      <c r="J431" s="237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5"/>
      <c r="I432" s="5"/>
      <c r="J432" s="237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5"/>
      <c r="I433" s="5"/>
      <c r="J433" s="237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5"/>
      <c r="I434" s="5"/>
      <c r="J434" s="237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5"/>
      <c r="I435" s="5"/>
      <c r="J435" s="237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5"/>
      <c r="I436" s="5"/>
      <c r="J436" s="237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5"/>
      <c r="I437" s="5"/>
      <c r="J437" s="237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5"/>
      <c r="I438" s="5"/>
      <c r="J438" s="237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5"/>
      <c r="I439" s="5"/>
      <c r="J439" s="237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5"/>
      <c r="I440" s="5"/>
      <c r="J440" s="237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5"/>
      <c r="I441" s="5"/>
      <c r="J441" s="237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5"/>
      <c r="I442" s="5"/>
      <c r="J442" s="237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5"/>
      <c r="I443" s="5"/>
      <c r="J443" s="237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5"/>
      <c r="I444" s="5"/>
      <c r="J444" s="237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5"/>
      <c r="I445" s="5"/>
      <c r="J445" s="237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5"/>
      <c r="I446" s="5"/>
      <c r="J446" s="237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5"/>
      <c r="I447" s="5"/>
      <c r="J447" s="237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5"/>
      <c r="I448" s="5"/>
      <c r="J448" s="237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5"/>
      <c r="I449" s="5"/>
      <c r="J449" s="237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5"/>
      <c r="I450" s="5"/>
      <c r="J450" s="237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5"/>
      <c r="I451" s="5"/>
      <c r="J451" s="237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5"/>
      <c r="I452" s="5"/>
      <c r="J452" s="237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5"/>
      <c r="I453" s="5"/>
      <c r="J453" s="237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5"/>
      <c r="I454" s="5"/>
      <c r="J454" s="237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5"/>
      <c r="I455" s="5"/>
      <c r="J455" s="237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5"/>
      <c r="I456" s="5"/>
      <c r="J456" s="237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5"/>
      <c r="I457" s="5"/>
      <c r="J457" s="237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5"/>
      <c r="I458" s="5"/>
      <c r="J458" s="237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5"/>
      <c r="I459" s="5"/>
      <c r="J459" s="237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5"/>
      <c r="I460" s="5"/>
      <c r="J460" s="237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5"/>
      <c r="I461" s="5"/>
      <c r="J461" s="237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5"/>
      <c r="I462" s="5"/>
      <c r="J462" s="237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5"/>
      <c r="I463" s="5"/>
      <c r="J463" s="237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5"/>
      <c r="I464" s="5"/>
      <c r="J464" s="237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5"/>
      <c r="I465" s="5"/>
      <c r="J465" s="237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5"/>
      <c r="I466" s="5"/>
      <c r="J466" s="237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5"/>
      <c r="I467" s="5"/>
      <c r="J467" s="237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5"/>
      <c r="I468" s="5"/>
      <c r="J468" s="237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5"/>
      <c r="I469" s="5"/>
      <c r="J469" s="237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5"/>
      <c r="I470" s="5"/>
      <c r="J470" s="237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5"/>
      <c r="I471" s="5"/>
      <c r="J471" s="237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5"/>
      <c r="I472" s="5"/>
      <c r="J472" s="237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5"/>
      <c r="I473" s="5"/>
      <c r="J473" s="237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5"/>
      <c r="I474" s="5"/>
      <c r="J474" s="237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5"/>
      <c r="I475" s="5"/>
      <c r="J475" s="237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5"/>
      <c r="I476" s="5"/>
      <c r="J476" s="237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5"/>
      <c r="I477" s="5"/>
      <c r="J477" s="237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5"/>
      <c r="I478" s="5"/>
      <c r="J478" s="237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5"/>
      <c r="I479" s="5"/>
      <c r="J479" s="237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5"/>
      <c r="I480" s="5"/>
      <c r="J480" s="237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5"/>
      <c r="I481" s="5"/>
      <c r="J481" s="237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5"/>
      <c r="I482" s="5"/>
      <c r="J482" s="237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5"/>
      <c r="I483" s="5"/>
      <c r="J483" s="237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5"/>
      <c r="I484" s="5"/>
      <c r="J484" s="237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5"/>
      <c r="I485" s="5"/>
      <c r="J485" s="237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5"/>
      <c r="I486" s="5"/>
      <c r="J486" s="237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5"/>
      <c r="I487" s="5"/>
      <c r="J487" s="237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5"/>
      <c r="I488" s="5"/>
      <c r="J488" s="237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5"/>
      <c r="I489" s="5"/>
      <c r="J489" s="237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5"/>
      <c r="I490" s="5"/>
      <c r="J490" s="237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5"/>
      <c r="I491" s="5"/>
      <c r="J491" s="237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5"/>
      <c r="I492" s="5"/>
      <c r="J492" s="237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5"/>
      <c r="I493" s="5"/>
      <c r="J493" s="237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5"/>
      <c r="I494" s="5"/>
      <c r="J494" s="237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5"/>
      <c r="I495" s="5"/>
      <c r="J495" s="237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5"/>
      <c r="I496" s="5"/>
      <c r="J496" s="237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5"/>
      <c r="I497" s="5"/>
      <c r="J497" s="237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5"/>
      <c r="I498" s="5"/>
      <c r="J498" s="237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5"/>
      <c r="I499" s="5"/>
      <c r="J499" s="237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5"/>
      <c r="I500" s="5"/>
      <c r="J500" s="237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5"/>
      <c r="I501" s="5"/>
      <c r="J501" s="237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5"/>
      <c r="I502" s="5"/>
      <c r="J502" s="237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5"/>
      <c r="I503" s="5"/>
      <c r="J503" s="237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5"/>
      <c r="I504" s="5"/>
      <c r="J504" s="237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5"/>
      <c r="I505" s="5"/>
      <c r="J505" s="237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5"/>
      <c r="I506" s="5"/>
      <c r="J506" s="237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5"/>
      <c r="I507" s="5"/>
      <c r="J507" s="237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5"/>
      <c r="I508" s="5"/>
      <c r="J508" s="237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5"/>
      <c r="I509" s="5"/>
      <c r="J509" s="237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5"/>
      <c r="I510" s="5"/>
      <c r="J510" s="237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5"/>
      <c r="I511" s="5"/>
      <c r="J511" s="237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5"/>
      <c r="I512" s="5"/>
      <c r="J512" s="237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5"/>
      <c r="I513" s="5"/>
      <c r="J513" s="237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5"/>
      <c r="I514" s="5"/>
      <c r="J514" s="237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5"/>
      <c r="I515" s="5"/>
      <c r="J515" s="237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5"/>
      <c r="I516" s="5"/>
      <c r="J516" s="237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5"/>
      <c r="I517" s="5"/>
      <c r="J517" s="237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5"/>
      <c r="I518" s="5"/>
      <c r="J518" s="237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5"/>
      <c r="I519" s="5"/>
      <c r="J519" s="237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5"/>
      <c r="I520" s="5"/>
      <c r="J520" s="237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5"/>
      <c r="I521" s="5"/>
      <c r="J521" s="237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5"/>
      <c r="I522" s="5"/>
      <c r="J522" s="237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5"/>
      <c r="I523" s="5"/>
      <c r="J523" s="237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5"/>
      <c r="I524" s="5"/>
      <c r="J524" s="237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5"/>
      <c r="I525" s="5"/>
      <c r="J525" s="237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5"/>
      <c r="I526" s="5"/>
      <c r="J526" s="237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5"/>
      <c r="I527" s="5"/>
      <c r="J527" s="237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5"/>
      <c r="I528" s="5"/>
      <c r="J528" s="237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5"/>
      <c r="I529" s="5"/>
      <c r="J529" s="237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5"/>
      <c r="I530" s="5"/>
      <c r="J530" s="237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5"/>
      <c r="I531" s="5"/>
      <c r="J531" s="237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5"/>
      <c r="I532" s="5"/>
      <c r="J532" s="237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5"/>
      <c r="I533" s="5"/>
      <c r="J533" s="237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5"/>
      <c r="I534" s="5"/>
      <c r="J534" s="237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5"/>
      <c r="I535" s="5"/>
      <c r="J535" s="237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5"/>
      <c r="I536" s="5"/>
      <c r="J536" s="237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5"/>
      <c r="I537" s="5"/>
      <c r="J537" s="237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5"/>
      <c r="I538" s="5"/>
      <c r="J538" s="237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5"/>
      <c r="I539" s="5"/>
      <c r="J539" s="237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5"/>
      <c r="I540" s="5"/>
      <c r="J540" s="237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5"/>
      <c r="I541" s="5"/>
      <c r="J541" s="237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5"/>
      <c r="I542" s="5"/>
      <c r="J542" s="237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5"/>
      <c r="I543" s="5"/>
      <c r="J543" s="237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5"/>
      <c r="I544" s="5"/>
      <c r="J544" s="237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5"/>
      <c r="I545" s="5"/>
      <c r="J545" s="237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5"/>
      <c r="I546" s="5"/>
      <c r="J546" s="237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5"/>
      <c r="I547" s="5"/>
      <c r="J547" s="237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5"/>
      <c r="I548" s="5"/>
      <c r="J548" s="237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5"/>
      <c r="I549" s="5"/>
      <c r="J549" s="237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5"/>
      <c r="I550" s="5"/>
      <c r="J550" s="237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5"/>
      <c r="I551" s="5"/>
      <c r="J551" s="237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5"/>
      <c r="I552" s="5"/>
      <c r="J552" s="237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5"/>
      <c r="I553" s="5"/>
      <c r="J553" s="237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5"/>
      <c r="I554" s="5"/>
      <c r="J554" s="237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5"/>
      <c r="I555" s="5"/>
      <c r="J555" s="237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5"/>
      <c r="I556" s="5"/>
      <c r="J556" s="237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5"/>
      <c r="I557" s="5"/>
      <c r="J557" s="237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5"/>
      <c r="I558" s="5"/>
      <c r="J558" s="237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5"/>
      <c r="I559" s="5"/>
      <c r="J559" s="237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5"/>
      <c r="I560" s="5"/>
      <c r="J560" s="237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5"/>
      <c r="I561" s="5"/>
      <c r="J561" s="237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5"/>
      <c r="I562" s="5"/>
      <c r="J562" s="237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5"/>
      <c r="I563" s="5"/>
      <c r="J563" s="237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5"/>
      <c r="I564" s="5"/>
      <c r="J564" s="237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5"/>
      <c r="I565" s="5"/>
      <c r="J565" s="237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5"/>
      <c r="I566" s="5"/>
      <c r="J566" s="237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5"/>
      <c r="I567" s="5"/>
      <c r="J567" s="237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5"/>
      <c r="I568" s="5"/>
      <c r="J568" s="237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5"/>
      <c r="I569" s="5"/>
      <c r="J569" s="237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5"/>
      <c r="I570" s="5"/>
      <c r="J570" s="237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5"/>
      <c r="I571" s="5"/>
      <c r="J571" s="237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5"/>
      <c r="I572" s="5"/>
      <c r="J572" s="237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5"/>
      <c r="I573" s="5"/>
      <c r="J573" s="237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5"/>
      <c r="I574" s="5"/>
      <c r="J574" s="237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5"/>
      <c r="I575" s="5"/>
      <c r="J575" s="237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5"/>
      <c r="I576" s="5"/>
      <c r="J576" s="237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5"/>
      <c r="I577" s="5"/>
      <c r="J577" s="237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5"/>
      <c r="I578" s="5"/>
      <c r="J578" s="237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5"/>
      <c r="I579" s="5"/>
      <c r="J579" s="237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5"/>
      <c r="I580" s="5"/>
      <c r="J580" s="237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5"/>
      <c r="I581" s="5"/>
      <c r="J581" s="237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5"/>
      <c r="I582" s="5"/>
      <c r="J582" s="237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5"/>
      <c r="I583" s="5"/>
      <c r="J583" s="237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5"/>
      <c r="I584" s="5"/>
      <c r="J584" s="237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5"/>
      <c r="I585" s="5"/>
      <c r="J585" s="237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5"/>
      <c r="I586" s="5"/>
      <c r="J586" s="237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5"/>
      <c r="I587" s="5"/>
      <c r="J587" s="237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5"/>
      <c r="I588" s="5"/>
      <c r="J588" s="237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5"/>
      <c r="I589" s="5"/>
      <c r="J589" s="237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5"/>
      <c r="I590" s="5"/>
      <c r="J590" s="237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5"/>
      <c r="I591" s="5"/>
      <c r="J591" s="237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5"/>
      <c r="I592" s="5"/>
      <c r="J592" s="237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5"/>
      <c r="I593" s="5"/>
      <c r="J593" s="237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5"/>
      <c r="I594" s="5"/>
      <c r="J594" s="237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5"/>
      <c r="I595" s="5"/>
      <c r="J595" s="237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5"/>
      <c r="I596" s="5"/>
      <c r="J596" s="237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5"/>
      <c r="I597" s="5"/>
      <c r="J597" s="237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5"/>
      <c r="I598" s="5"/>
      <c r="J598" s="237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5"/>
      <c r="I599" s="5"/>
      <c r="J599" s="237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5"/>
      <c r="I600" s="5"/>
      <c r="J600" s="237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5"/>
      <c r="I601" s="5"/>
      <c r="J601" s="237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5"/>
      <c r="I602" s="5"/>
      <c r="J602" s="237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5"/>
      <c r="I603" s="5"/>
      <c r="J603" s="237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5"/>
      <c r="I604" s="5"/>
      <c r="J604" s="237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5"/>
      <c r="I605" s="5"/>
      <c r="J605" s="237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5"/>
      <c r="I606" s="5"/>
      <c r="J606" s="237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5"/>
      <c r="I607" s="5"/>
      <c r="J607" s="237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5"/>
      <c r="I608" s="5"/>
      <c r="J608" s="237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5"/>
      <c r="I609" s="5"/>
      <c r="J609" s="237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5"/>
      <c r="I610" s="5"/>
      <c r="J610" s="237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5"/>
      <c r="I611" s="5"/>
      <c r="J611" s="237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5"/>
      <c r="I612" s="5"/>
      <c r="J612" s="237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5"/>
      <c r="I613" s="5"/>
      <c r="J613" s="237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5"/>
      <c r="I614" s="5"/>
      <c r="J614" s="237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5"/>
      <c r="I615" s="5"/>
      <c r="J615" s="237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5"/>
      <c r="I616" s="5"/>
      <c r="J616" s="237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5"/>
      <c r="I617" s="5"/>
      <c r="J617" s="237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5"/>
      <c r="I618" s="5"/>
      <c r="J618" s="237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5"/>
      <c r="I619" s="5"/>
      <c r="J619" s="237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5"/>
      <c r="I620" s="5"/>
      <c r="J620" s="237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5"/>
      <c r="I621" s="5"/>
      <c r="J621" s="237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5"/>
      <c r="I622" s="5"/>
      <c r="J622" s="237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5"/>
      <c r="I623" s="5"/>
      <c r="J623" s="237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5"/>
      <c r="I624" s="5"/>
      <c r="J624" s="237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5"/>
      <c r="I625" s="5"/>
      <c r="J625" s="237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5"/>
      <c r="I626" s="5"/>
      <c r="J626" s="237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5"/>
      <c r="I627" s="5"/>
      <c r="J627" s="237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5"/>
      <c r="I628" s="5"/>
      <c r="J628" s="237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5"/>
      <c r="I629" s="5"/>
      <c r="J629" s="237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5"/>
      <c r="I630" s="5"/>
      <c r="J630" s="237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5"/>
      <c r="I631" s="5"/>
      <c r="J631" s="237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5"/>
      <c r="I632" s="5"/>
      <c r="J632" s="237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5"/>
      <c r="I633" s="5"/>
      <c r="J633" s="237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5"/>
      <c r="I634" s="5"/>
      <c r="J634" s="237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5"/>
      <c r="I635" s="5"/>
      <c r="J635" s="237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5"/>
      <c r="I636" s="5"/>
      <c r="J636" s="237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5"/>
      <c r="I637" s="5"/>
      <c r="J637" s="237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5"/>
      <c r="I638" s="5"/>
      <c r="J638" s="237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5"/>
      <c r="I639" s="5"/>
      <c r="J639" s="237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5"/>
      <c r="I640" s="5"/>
      <c r="J640" s="237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5"/>
      <c r="I641" s="5"/>
      <c r="J641" s="237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5"/>
      <c r="I642" s="5"/>
      <c r="J642" s="237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5"/>
      <c r="I643" s="5"/>
      <c r="J643" s="237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5"/>
      <c r="I644" s="5"/>
      <c r="J644" s="237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5"/>
      <c r="I645" s="5"/>
      <c r="J645" s="237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5"/>
      <c r="I646" s="5"/>
      <c r="J646" s="237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5"/>
      <c r="I647" s="5"/>
      <c r="J647" s="237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5"/>
      <c r="I648" s="5"/>
      <c r="J648" s="237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5"/>
      <c r="I649" s="5"/>
      <c r="J649" s="237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5"/>
      <c r="I650" s="5"/>
      <c r="J650" s="237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5"/>
      <c r="I651" s="5"/>
      <c r="J651" s="237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5"/>
      <c r="I652" s="5"/>
      <c r="J652" s="237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5"/>
      <c r="I653" s="5"/>
      <c r="J653" s="237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5"/>
      <c r="I654" s="5"/>
      <c r="J654" s="237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5"/>
      <c r="I655" s="5"/>
      <c r="J655" s="237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5"/>
      <c r="I656" s="5"/>
      <c r="J656" s="237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5"/>
      <c r="I657" s="5"/>
      <c r="J657" s="237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5"/>
      <c r="I658" s="5"/>
      <c r="J658" s="237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5"/>
      <c r="I659" s="5"/>
      <c r="J659" s="237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5"/>
      <c r="I660" s="5"/>
      <c r="J660" s="237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5"/>
      <c r="I661" s="5"/>
      <c r="J661" s="237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5"/>
      <c r="I662" s="5"/>
      <c r="J662" s="237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5"/>
      <c r="I663" s="5"/>
      <c r="J663" s="237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5"/>
      <c r="I664" s="5"/>
      <c r="J664" s="237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5"/>
      <c r="I665" s="5"/>
      <c r="J665" s="237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5"/>
      <c r="I666" s="5"/>
      <c r="J666" s="237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5"/>
      <c r="I667" s="5"/>
      <c r="J667" s="237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5"/>
      <c r="I668" s="5"/>
      <c r="J668" s="237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5"/>
      <c r="I669" s="5"/>
      <c r="J669" s="237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5"/>
      <c r="I670" s="5"/>
      <c r="J670" s="237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5"/>
      <c r="I671" s="5"/>
      <c r="J671" s="237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5"/>
      <c r="I672" s="5"/>
      <c r="J672" s="237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5"/>
      <c r="I673" s="5"/>
      <c r="J673" s="237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5"/>
      <c r="I674" s="5"/>
      <c r="J674" s="237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5"/>
      <c r="I675" s="5"/>
      <c r="J675" s="237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5"/>
      <c r="I676" s="5"/>
      <c r="J676" s="237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5"/>
      <c r="I677" s="5"/>
      <c r="J677" s="237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5"/>
      <c r="I678" s="5"/>
      <c r="J678" s="237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5"/>
      <c r="I679" s="5"/>
      <c r="J679" s="237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5"/>
      <c r="I680" s="5"/>
      <c r="J680" s="237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5"/>
      <c r="I681" s="5"/>
      <c r="J681" s="237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5"/>
      <c r="I682" s="5"/>
      <c r="J682" s="237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5"/>
      <c r="I683" s="5"/>
      <c r="J683" s="237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5"/>
      <c r="I684" s="5"/>
      <c r="J684" s="237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5"/>
      <c r="I685" s="5"/>
      <c r="J685" s="237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5"/>
      <c r="I686" s="5"/>
      <c r="J686" s="237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5"/>
      <c r="I687" s="5"/>
      <c r="J687" s="237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5"/>
      <c r="I688" s="5"/>
      <c r="J688" s="237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5"/>
      <c r="I689" s="5"/>
      <c r="J689" s="237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5"/>
      <c r="I690" s="5"/>
      <c r="J690" s="237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5"/>
      <c r="I691" s="5"/>
      <c r="J691" s="237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5"/>
      <c r="I692" s="5"/>
      <c r="J692" s="237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5"/>
      <c r="I693" s="5"/>
      <c r="J693" s="237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5"/>
      <c r="I694" s="5"/>
      <c r="J694" s="237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5"/>
      <c r="I695" s="5"/>
      <c r="J695" s="237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5"/>
      <c r="I696" s="5"/>
      <c r="J696" s="237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5"/>
      <c r="I697" s="5"/>
      <c r="J697" s="237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5"/>
      <c r="I698" s="5"/>
      <c r="J698" s="237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5"/>
      <c r="I699" s="5"/>
      <c r="J699" s="237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5"/>
      <c r="I700" s="5"/>
      <c r="J700" s="237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5"/>
      <c r="I701" s="5"/>
      <c r="J701" s="237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5"/>
      <c r="I702" s="5"/>
      <c r="J702" s="237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5"/>
      <c r="I703" s="5"/>
      <c r="J703" s="237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5"/>
      <c r="I704" s="5"/>
      <c r="J704" s="237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5"/>
      <c r="I705" s="5"/>
      <c r="J705" s="237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5"/>
      <c r="I706" s="5"/>
      <c r="J706" s="237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5"/>
      <c r="I707" s="5"/>
      <c r="J707" s="237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5"/>
      <c r="I708" s="5"/>
      <c r="J708" s="237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5"/>
      <c r="I709" s="5"/>
      <c r="J709" s="237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5"/>
      <c r="I710" s="5"/>
      <c r="J710" s="237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5"/>
      <c r="I711" s="5"/>
      <c r="J711" s="237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5"/>
      <c r="I712" s="5"/>
      <c r="J712" s="237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5"/>
      <c r="I713" s="5"/>
      <c r="J713" s="237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5"/>
      <c r="I714" s="5"/>
      <c r="J714" s="237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5"/>
      <c r="I715" s="5"/>
      <c r="J715" s="237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5"/>
      <c r="I716" s="5"/>
      <c r="J716" s="237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5"/>
      <c r="I717" s="5"/>
      <c r="J717" s="237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5"/>
      <c r="I718" s="5"/>
      <c r="J718" s="237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5"/>
      <c r="I719" s="5"/>
      <c r="J719" s="237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5"/>
      <c r="I720" s="5"/>
      <c r="J720" s="237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5"/>
      <c r="I721" s="5"/>
      <c r="J721" s="237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5"/>
      <c r="I722" s="5"/>
      <c r="J722" s="237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5"/>
      <c r="I723" s="5"/>
      <c r="J723" s="237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5"/>
      <c r="I724" s="5"/>
      <c r="J724" s="237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5"/>
      <c r="I725" s="5"/>
      <c r="J725" s="237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5"/>
      <c r="I726" s="5"/>
      <c r="J726" s="237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5"/>
      <c r="I727" s="5"/>
      <c r="J727" s="237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5"/>
      <c r="I728" s="5"/>
      <c r="J728" s="237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5"/>
      <c r="I729" s="5"/>
      <c r="J729" s="237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5"/>
      <c r="I730" s="5"/>
      <c r="J730" s="237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5"/>
      <c r="I731" s="5"/>
      <c r="J731" s="237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5"/>
      <c r="I732" s="5"/>
      <c r="J732" s="237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5"/>
      <c r="I733" s="5"/>
      <c r="J733" s="237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5"/>
      <c r="I734" s="5"/>
      <c r="J734" s="237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5"/>
      <c r="I735" s="5"/>
      <c r="J735" s="237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5"/>
      <c r="I736" s="5"/>
      <c r="J736" s="237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5"/>
      <c r="I737" s="5"/>
      <c r="J737" s="237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5"/>
      <c r="I738" s="5"/>
      <c r="J738" s="237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5"/>
      <c r="I739" s="5"/>
      <c r="J739" s="237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5"/>
      <c r="I740" s="5"/>
      <c r="J740" s="237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5"/>
      <c r="I741" s="5"/>
      <c r="J741" s="237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5"/>
      <c r="I742" s="5"/>
      <c r="J742" s="237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5"/>
      <c r="I743" s="5"/>
      <c r="J743" s="237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5"/>
      <c r="I744" s="5"/>
      <c r="J744" s="237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5"/>
      <c r="I745" s="5"/>
      <c r="J745" s="237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5"/>
      <c r="I746" s="5"/>
      <c r="J746" s="237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5"/>
      <c r="I747" s="5"/>
      <c r="J747" s="237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5"/>
      <c r="I748" s="5"/>
      <c r="J748" s="237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5"/>
      <c r="I749" s="5"/>
      <c r="J749" s="237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5"/>
      <c r="I750" s="5"/>
      <c r="J750" s="237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5"/>
      <c r="I751" s="5"/>
      <c r="J751" s="237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5"/>
      <c r="I752" s="5"/>
      <c r="J752" s="237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5"/>
      <c r="I753" s="5"/>
      <c r="J753" s="237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5"/>
      <c r="I754" s="5"/>
      <c r="J754" s="237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5"/>
      <c r="I755" s="5"/>
      <c r="J755" s="237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5"/>
      <c r="I756" s="5"/>
      <c r="J756" s="237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5"/>
      <c r="I757" s="5"/>
      <c r="J757" s="237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5"/>
      <c r="I758" s="5"/>
      <c r="J758" s="237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5"/>
      <c r="I759" s="5"/>
      <c r="J759" s="237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5"/>
      <c r="I760" s="5"/>
      <c r="J760" s="237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5"/>
      <c r="I761" s="5"/>
      <c r="J761" s="237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5"/>
      <c r="I762" s="5"/>
      <c r="J762" s="237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5"/>
      <c r="I763" s="5"/>
      <c r="J763" s="237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5"/>
      <c r="I764" s="5"/>
      <c r="J764" s="237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5"/>
      <c r="I765" s="5"/>
      <c r="J765" s="237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5"/>
      <c r="I766" s="5"/>
      <c r="J766" s="237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5"/>
      <c r="I767" s="5"/>
      <c r="J767" s="237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5"/>
      <c r="I768" s="5"/>
      <c r="J768" s="237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5"/>
      <c r="I769" s="5"/>
      <c r="J769" s="237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5"/>
      <c r="I770" s="5"/>
      <c r="J770" s="237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5"/>
      <c r="I771" s="5"/>
      <c r="J771" s="237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5"/>
      <c r="I772" s="5"/>
      <c r="J772" s="237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5"/>
      <c r="I773" s="5"/>
      <c r="J773" s="237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5"/>
      <c r="I774" s="5"/>
      <c r="J774" s="237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5"/>
      <c r="I775" s="5"/>
      <c r="J775" s="237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5"/>
      <c r="I776" s="5"/>
      <c r="J776" s="237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5"/>
      <c r="I777" s="5"/>
      <c r="J777" s="237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5"/>
      <c r="I778" s="5"/>
      <c r="J778" s="237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5"/>
      <c r="I779" s="5"/>
      <c r="J779" s="237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5"/>
      <c r="I780" s="5"/>
      <c r="J780" s="237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5"/>
      <c r="I781" s="5"/>
      <c r="J781" s="237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5"/>
      <c r="I782" s="5"/>
      <c r="J782" s="237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5"/>
      <c r="I783" s="5"/>
      <c r="J783" s="237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5"/>
      <c r="I784" s="5"/>
      <c r="J784" s="237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5"/>
      <c r="I785" s="5"/>
      <c r="J785" s="237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5"/>
      <c r="I786" s="5"/>
      <c r="J786" s="237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5"/>
      <c r="I787" s="5"/>
      <c r="J787" s="237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5"/>
      <c r="I788" s="5"/>
      <c r="J788" s="237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5"/>
      <c r="I789" s="5"/>
      <c r="J789" s="237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5"/>
      <c r="I790" s="5"/>
      <c r="J790" s="237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5"/>
      <c r="I791" s="5"/>
      <c r="J791" s="237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5"/>
      <c r="I792" s="5"/>
      <c r="J792" s="237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5"/>
      <c r="I793" s="5"/>
      <c r="J793" s="237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5"/>
      <c r="I794" s="5"/>
      <c r="J794" s="237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5"/>
      <c r="I795" s="5"/>
      <c r="J795" s="237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5"/>
      <c r="I796" s="5"/>
      <c r="J796" s="237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5"/>
      <c r="I797" s="5"/>
      <c r="J797" s="237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5"/>
      <c r="I798" s="5"/>
      <c r="J798" s="237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5"/>
      <c r="I799" s="5"/>
      <c r="J799" s="237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5"/>
      <c r="I800" s="5"/>
      <c r="J800" s="237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5"/>
      <c r="I801" s="5"/>
      <c r="J801" s="237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5"/>
      <c r="I802" s="5"/>
      <c r="J802" s="237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5"/>
      <c r="I803" s="5"/>
      <c r="J803" s="237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5"/>
      <c r="I804" s="5"/>
      <c r="J804" s="237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5"/>
      <c r="I805" s="5"/>
      <c r="J805" s="237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5"/>
      <c r="I806" s="5"/>
      <c r="J806" s="237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5"/>
      <c r="I807" s="5"/>
      <c r="J807" s="237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5"/>
      <c r="I808" s="5"/>
      <c r="J808" s="237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5"/>
      <c r="I809" s="5"/>
      <c r="J809" s="237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5"/>
      <c r="I810" s="5"/>
      <c r="J810" s="237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5"/>
      <c r="I811" s="5"/>
      <c r="J811" s="237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5"/>
      <c r="I812" s="5"/>
      <c r="J812" s="237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5"/>
      <c r="I813" s="5"/>
      <c r="J813" s="237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5"/>
      <c r="I814" s="5"/>
      <c r="J814" s="237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5"/>
      <c r="I815" s="5"/>
      <c r="J815" s="237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5"/>
      <c r="I816" s="5"/>
      <c r="J816" s="237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5"/>
      <c r="I817" s="5"/>
      <c r="J817" s="237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5"/>
      <c r="I818" s="5"/>
      <c r="J818" s="237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5"/>
      <c r="I819" s="5"/>
      <c r="J819" s="237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5"/>
      <c r="I820" s="5"/>
      <c r="J820" s="237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5"/>
      <c r="I821" s="5"/>
      <c r="J821" s="237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5"/>
      <c r="I822" s="5"/>
      <c r="J822" s="237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5"/>
      <c r="I823" s="5"/>
      <c r="J823" s="237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5"/>
      <c r="I824" s="5"/>
      <c r="J824" s="237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5"/>
      <c r="I825" s="5"/>
      <c r="J825" s="237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5"/>
      <c r="I826" s="5"/>
      <c r="J826" s="237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5"/>
      <c r="I827" s="5"/>
      <c r="J827" s="237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5"/>
      <c r="I828" s="5"/>
      <c r="J828" s="237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5"/>
      <c r="I829" s="5"/>
      <c r="J829" s="237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5"/>
      <c r="I830" s="5"/>
      <c r="J830" s="237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5"/>
      <c r="I831" s="5"/>
      <c r="J831" s="237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5"/>
      <c r="I832" s="5"/>
      <c r="J832" s="237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5"/>
      <c r="I833" s="5"/>
      <c r="J833" s="237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5"/>
      <c r="I834" s="5"/>
      <c r="J834" s="237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5"/>
      <c r="I835" s="5"/>
      <c r="J835" s="237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5"/>
      <c r="I836" s="5"/>
      <c r="J836" s="237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5"/>
      <c r="I837" s="5"/>
      <c r="J837" s="237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5"/>
      <c r="I838" s="5"/>
      <c r="J838" s="237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5"/>
      <c r="I839" s="5"/>
      <c r="J839" s="237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5"/>
      <c r="I840" s="5"/>
      <c r="J840" s="237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5"/>
      <c r="I841" s="5"/>
      <c r="J841" s="237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5"/>
      <c r="I842" s="5"/>
      <c r="J842" s="237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5"/>
      <c r="I843" s="5"/>
      <c r="J843" s="237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5"/>
      <c r="I844" s="5"/>
      <c r="J844" s="237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5"/>
      <c r="I845" s="5"/>
      <c r="J845" s="237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5"/>
      <c r="I846" s="5"/>
      <c r="J846" s="237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5"/>
      <c r="I847" s="5"/>
      <c r="J847" s="237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5"/>
      <c r="I848" s="5"/>
      <c r="J848" s="237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5"/>
      <c r="I849" s="5"/>
      <c r="J849" s="237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5"/>
      <c r="I850" s="5"/>
      <c r="J850" s="237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5"/>
      <c r="I851" s="5"/>
      <c r="J851" s="237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5"/>
      <c r="I852" s="5"/>
      <c r="J852" s="237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5"/>
      <c r="I853" s="5"/>
      <c r="J853" s="237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5"/>
      <c r="I854" s="5"/>
      <c r="J854" s="237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5"/>
      <c r="I855" s="5"/>
      <c r="J855" s="237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5"/>
      <c r="I856" s="5"/>
      <c r="J856" s="237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5"/>
      <c r="I857" s="5"/>
      <c r="J857" s="237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5"/>
      <c r="I858" s="5"/>
      <c r="J858" s="237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5"/>
      <c r="I859" s="5"/>
      <c r="J859" s="237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5"/>
      <c r="I860" s="5"/>
      <c r="J860" s="237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5"/>
      <c r="I861" s="5"/>
      <c r="J861" s="237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5"/>
      <c r="I862" s="5"/>
      <c r="J862" s="237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5"/>
      <c r="I863" s="5"/>
      <c r="J863" s="237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5"/>
      <c r="I864" s="5"/>
      <c r="J864" s="237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5"/>
      <c r="I865" s="5"/>
      <c r="J865" s="237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5"/>
      <c r="I866" s="5"/>
      <c r="J866" s="237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5"/>
      <c r="I867" s="5"/>
      <c r="J867" s="237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5"/>
      <c r="I868" s="5"/>
      <c r="J868" s="237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5"/>
      <c r="I869" s="5"/>
      <c r="J869" s="237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5"/>
      <c r="I870" s="5"/>
      <c r="J870" s="237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5"/>
      <c r="I871" s="5"/>
      <c r="J871" s="237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5"/>
      <c r="I872" s="5"/>
      <c r="J872" s="237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5"/>
      <c r="I873" s="5"/>
      <c r="J873" s="237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5"/>
      <c r="I874" s="5"/>
      <c r="J874" s="237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5"/>
      <c r="I875" s="5"/>
      <c r="J875" s="237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5"/>
      <c r="I876" s="5"/>
      <c r="J876" s="237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5"/>
      <c r="I877" s="5"/>
      <c r="J877" s="237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5"/>
      <c r="I878" s="5"/>
      <c r="J878" s="237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5"/>
      <c r="I879" s="5"/>
      <c r="J879" s="237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5"/>
      <c r="I880" s="5"/>
      <c r="J880" s="237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5"/>
      <c r="I881" s="5"/>
      <c r="J881" s="237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5"/>
      <c r="I882" s="5"/>
      <c r="J882" s="237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5"/>
      <c r="I883" s="5"/>
      <c r="J883" s="237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5"/>
      <c r="I884" s="5"/>
      <c r="J884" s="237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5"/>
      <c r="I885" s="5"/>
      <c r="J885" s="237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5"/>
      <c r="I886" s="5"/>
      <c r="J886" s="237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5"/>
      <c r="I887" s="5"/>
      <c r="J887" s="237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5"/>
      <c r="I888" s="5"/>
      <c r="J888" s="237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5"/>
      <c r="I889" s="5"/>
      <c r="J889" s="237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5"/>
      <c r="I890" s="5"/>
      <c r="J890" s="237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5"/>
      <c r="I891" s="5"/>
      <c r="J891" s="237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5"/>
      <c r="I892" s="5"/>
      <c r="J892" s="237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5"/>
      <c r="I893" s="5"/>
      <c r="J893" s="237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5"/>
      <c r="I894" s="5"/>
      <c r="J894" s="237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5"/>
      <c r="I895" s="5"/>
      <c r="J895" s="237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5"/>
      <c r="I896" s="5"/>
      <c r="J896" s="237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5"/>
      <c r="I897" s="5"/>
      <c r="J897" s="237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5"/>
      <c r="I898" s="5"/>
      <c r="J898" s="237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5"/>
      <c r="I899" s="5"/>
      <c r="J899" s="237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5"/>
      <c r="I900" s="5"/>
      <c r="J900" s="237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5"/>
      <c r="I901" s="5"/>
      <c r="J901" s="237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5"/>
      <c r="I902" s="5"/>
      <c r="J902" s="237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5"/>
      <c r="I903" s="5"/>
      <c r="J903" s="237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5"/>
      <c r="I904" s="5"/>
      <c r="J904" s="237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5"/>
      <c r="I905" s="5"/>
      <c r="J905" s="237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5"/>
      <c r="I906" s="5"/>
      <c r="J906" s="237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5"/>
      <c r="I907" s="5"/>
      <c r="J907" s="237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5"/>
      <c r="I908" s="5"/>
      <c r="J908" s="237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5"/>
      <c r="I909" s="5"/>
      <c r="J909" s="237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5"/>
      <c r="I910" s="5"/>
      <c r="J910" s="237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5"/>
      <c r="I911" s="5"/>
      <c r="J911" s="237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5"/>
      <c r="I912" s="5"/>
      <c r="J912" s="237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5"/>
      <c r="I913" s="5"/>
      <c r="J913" s="237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5"/>
      <c r="I914" s="5"/>
      <c r="J914" s="237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5"/>
      <c r="I915" s="5"/>
      <c r="J915" s="237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5"/>
      <c r="I916" s="5"/>
      <c r="J916" s="237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5"/>
      <c r="I917" s="5"/>
      <c r="J917" s="237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5"/>
      <c r="I918" s="5"/>
      <c r="J918" s="237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5"/>
      <c r="I919" s="5"/>
      <c r="J919" s="237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5"/>
      <c r="I920" s="5"/>
      <c r="J920" s="237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5"/>
      <c r="I921" s="5"/>
      <c r="J921" s="237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5"/>
      <c r="I922" s="5"/>
      <c r="J922" s="237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5"/>
      <c r="I923" s="5"/>
      <c r="J923" s="237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5"/>
      <c r="I924" s="5"/>
      <c r="J924" s="237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5"/>
      <c r="I925" s="5"/>
      <c r="J925" s="237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5"/>
      <c r="I926" s="5"/>
      <c r="J926" s="237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5"/>
      <c r="I927" s="5"/>
      <c r="J927" s="237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5"/>
      <c r="I928" s="5"/>
      <c r="J928" s="237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5"/>
      <c r="I929" s="5"/>
      <c r="J929" s="237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5"/>
      <c r="I930" s="5"/>
      <c r="J930" s="237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5"/>
      <c r="I931" s="5"/>
      <c r="J931" s="237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5"/>
      <c r="I932" s="5"/>
      <c r="J932" s="237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5"/>
      <c r="I933" s="5"/>
      <c r="J933" s="237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5"/>
      <c r="I934" s="5"/>
      <c r="J934" s="237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5"/>
      <c r="I935" s="5"/>
      <c r="J935" s="237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5"/>
      <c r="I936" s="5"/>
      <c r="J936" s="237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5"/>
      <c r="I937" s="5"/>
      <c r="J937" s="237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5"/>
      <c r="I938" s="5"/>
      <c r="J938" s="237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5"/>
      <c r="I939" s="5"/>
      <c r="J939" s="237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5"/>
      <c r="I940" s="5"/>
      <c r="J940" s="237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5"/>
      <c r="I941" s="5"/>
      <c r="J941" s="237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5"/>
      <c r="I942" s="5"/>
      <c r="J942" s="237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5"/>
      <c r="I943" s="5"/>
      <c r="J943" s="237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5"/>
      <c r="I944" s="5"/>
      <c r="J944" s="237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5"/>
      <c r="I945" s="5"/>
      <c r="J945" s="237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5"/>
      <c r="I946" s="5"/>
      <c r="J946" s="237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5"/>
      <c r="I947" s="5"/>
      <c r="J947" s="237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5"/>
      <c r="I948" s="5"/>
      <c r="J948" s="237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5"/>
      <c r="I949" s="5"/>
      <c r="J949" s="237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5"/>
      <c r="I950" s="5"/>
      <c r="J950" s="237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5"/>
      <c r="I951" s="5"/>
      <c r="J951" s="237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5"/>
      <c r="I952" s="5"/>
      <c r="J952" s="237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5"/>
      <c r="I953" s="5"/>
      <c r="J953" s="237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5"/>
      <c r="I954" s="5"/>
      <c r="J954" s="237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5"/>
      <c r="I955" s="5"/>
      <c r="J955" s="237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5"/>
      <c r="I956" s="5"/>
      <c r="J956" s="237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5"/>
      <c r="I957" s="5"/>
      <c r="J957" s="237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5"/>
      <c r="I958" s="5"/>
      <c r="J958" s="237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5"/>
      <c r="I959" s="5"/>
      <c r="J959" s="237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5"/>
      <c r="I960" s="5"/>
      <c r="J960" s="237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5"/>
      <c r="I961" s="5"/>
      <c r="J961" s="237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5"/>
      <c r="I962" s="5"/>
      <c r="J962" s="237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5"/>
      <c r="I963" s="5"/>
      <c r="J963" s="237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5"/>
      <c r="I964" s="5"/>
      <c r="J964" s="237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5"/>
      <c r="I965" s="5"/>
      <c r="J965" s="237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5"/>
      <c r="I966" s="5"/>
      <c r="J966" s="237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5"/>
      <c r="I967" s="5"/>
      <c r="J967" s="237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5"/>
      <c r="I968" s="5"/>
      <c r="J968" s="237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5"/>
      <c r="I969" s="5"/>
      <c r="J969" s="237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5"/>
      <c r="I970" s="5"/>
      <c r="J970" s="237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5"/>
      <c r="I971" s="5"/>
      <c r="J971" s="237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5"/>
      <c r="I972" s="5"/>
      <c r="J972" s="237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5"/>
      <c r="I973" s="5"/>
      <c r="J973" s="237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5"/>
      <c r="I974" s="5"/>
      <c r="J974" s="237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5"/>
      <c r="I975" s="5"/>
      <c r="J975" s="237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5"/>
      <c r="I976" s="5"/>
      <c r="J976" s="237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5"/>
      <c r="I977" s="5"/>
      <c r="J977" s="237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5"/>
      <c r="I978" s="5"/>
      <c r="J978" s="237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5"/>
      <c r="I979" s="5"/>
      <c r="J979" s="237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5"/>
      <c r="I980" s="5"/>
      <c r="J980" s="237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5"/>
      <c r="I981" s="5"/>
      <c r="J981" s="237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5"/>
      <c r="I982" s="5"/>
      <c r="J982" s="237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5"/>
      <c r="I983" s="5"/>
      <c r="J983" s="237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5"/>
      <c r="I984" s="5"/>
      <c r="J984" s="237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5"/>
      <c r="I985" s="5"/>
      <c r="J985" s="237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5"/>
      <c r="I986" s="5"/>
      <c r="J986" s="237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5"/>
      <c r="I987" s="5"/>
      <c r="J987" s="237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5"/>
      <c r="I988" s="5"/>
      <c r="J988" s="237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5"/>
      <c r="I989" s="5"/>
      <c r="J989" s="237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5"/>
      <c r="I990" s="5"/>
      <c r="J990" s="237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5"/>
      <c r="I991" s="5"/>
      <c r="J991" s="237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5"/>
      <c r="I992" s="5"/>
      <c r="J992" s="237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5"/>
      <c r="I993" s="5"/>
      <c r="J993" s="237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5"/>
      <c r="I994" s="5"/>
      <c r="J994" s="237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5"/>
      <c r="I995" s="5"/>
      <c r="J995" s="237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5"/>
      <c r="I996" s="5"/>
      <c r="J996" s="237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5"/>
      <c r="I997" s="5"/>
      <c r="J997" s="237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5"/>
      <c r="I998" s="5"/>
      <c r="J998" s="237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5"/>
      <c r="I999" s="5"/>
      <c r="J999" s="237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237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6">
    <mergeCell ref="B184:D184"/>
    <mergeCell ref="J3:L3"/>
    <mergeCell ref="J16:L16"/>
    <mergeCell ref="B22:D22"/>
    <mergeCell ref="B23:D23"/>
    <mergeCell ref="B24:D24"/>
  </mergeCells>
  <printOptions horizontalCentered="1"/>
  <pageMargins left="0.39370078740157483" right="0.39370078740157483" top="0.70866141732283472" bottom="0.39370078740157483" header="0" footer="0"/>
  <pageSetup paperSize="9" scale="56" orientation="landscape"/>
  <headerFooter>
    <oddHeader>&amp;Rเอกสารแนบ 5 (&amp;P/)</oddHeader>
  </headerFooter>
  <drawing r:id="rId1"/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/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2" width="12.875" customWidth="1"/>
    <col min="13" max="26" width="7.875" customWidth="1"/>
  </cols>
  <sheetData>
    <row r="1" spans="1:26" ht="27.75" customHeight="1">
      <c r="A1" s="1" t="s">
        <v>868</v>
      </c>
      <c r="B1" s="2"/>
      <c r="C1" s="2" t="s">
        <v>776</v>
      </c>
      <c r="D1" s="2"/>
      <c r="E1" s="689"/>
      <c r="F1" s="690"/>
      <c r="G1" s="689"/>
      <c r="H1" s="691"/>
      <c r="I1" s="689"/>
      <c r="J1" s="68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2" t="s">
        <v>777</v>
      </c>
      <c r="D2" s="2"/>
      <c r="E2" s="689"/>
      <c r="F2" s="689"/>
      <c r="G2" s="689"/>
      <c r="H2" s="691"/>
      <c r="I2" s="689"/>
      <c r="J2" s="68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>
      <c r="A3" s="9" t="s">
        <v>9</v>
      </c>
      <c r="B3" s="10"/>
      <c r="C3" s="10" t="s">
        <v>11</v>
      </c>
      <c r="D3" s="11"/>
      <c r="E3" s="10" t="s">
        <v>13</v>
      </c>
      <c r="F3" s="10"/>
      <c r="G3" s="10"/>
      <c r="H3" s="1148" t="s">
        <v>17</v>
      </c>
      <c r="I3" s="1110"/>
      <c r="J3" s="111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customHeight="1">
      <c r="A4" s="10" t="s">
        <v>15</v>
      </c>
      <c r="B4" s="10"/>
      <c r="C4" s="1144" t="s">
        <v>819</v>
      </c>
      <c r="D4" s="1139"/>
      <c r="E4" s="795"/>
      <c r="F4" s="796" t="s">
        <v>869</v>
      </c>
      <c r="G4" s="795"/>
      <c r="H4" s="797" t="s">
        <v>869</v>
      </c>
      <c r="I4" s="798"/>
      <c r="J4" s="74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customHeight="1">
      <c r="A5" s="10" t="s">
        <v>822</v>
      </c>
      <c r="B5" s="10"/>
      <c r="C5" s="12"/>
      <c r="D5" s="12"/>
      <c r="E5" s="743"/>
      <c r="F5" s="743"/>
      <c r="G5" s="743"/>
      <c r="H5" s="798"/>
      <c r="I5" s="798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customHeight="1">
      <c r="A6" s="10"/>
      <c r="B6" s="10"/>
      <c r="C6" s="12"/>
      <c r="D6" s="12"/>
      <c r="E6" s="13"/>
      <c r="F6" s="13"/>
      <c r="G6" s="13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customHeight="1">
      <c r="A7" s="15"/>
      <c r="B7" s="10"/>
      <c r="C7" s="12" t="s">
        <v>24</v>
      </c>
      <c r="D7" s="12"/>
      <c r="E7" s="12" t="s">
        <v>420</v>
      </c>
      <c r="F7" s="12"/>
      <c r="G7" s="12"/>
      <c r="H7" s="1144" t="s">
        <v>421</v>
      </c>
      <c r="I7" s="1139"/>
      <c r="J7" s="113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customHeight="1">
      <c r="A8" s="15"/>
      <c r="B8" s="10"/>
      <c r="C8" s="1144" t="s">
        <v>819</v>
      </c>
      <c r="D8" s="1139"/>
      <c r="E8" s="796" t="s">
        <v>870</v>
      </c>
      <c r="F8" s="795"/>
      <c r="G8" s="795"/>
      <c r="H8" s="799" t="s">
        <v>871</v>
      </c>
      <c r="I8" s="743"/>
      <c r="J8" s="74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customHeight="1">
      <c r="A9" s="15"/>
      <c r="B9" s="10"/>
      <c r="C9" s="13"/>
      <c r="D9" s="13"/>
      <c r="E9" s="799" t="s">
        <v>872</v>
      </c>
      <c r="F9" s="743"/>
      <c r="G9" s="743"/>
      <c r="H9" s="798"/>
      <c r="I9" s="798"/>
      <c r="J9" s="7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customHeight="1">
      <c r="A10" s="15"/>
      <c r="B10" s="10"/>
      <c r="C10" s="13"/>
      <c r="D10" s="13"/>
      <c r="E10" s="743"/>
      <c r="F10" s="795"/>
      <c r="G10" s="795"/>
      <c r="H10" s="743"/>
      <c r="I10" s="798"/>
      <c r="J10" s="7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customHeight="1">
      <c r="A11" s="17" t="s">
        <v>29</v>
      </c>
      <c r="B11" s="1100" t="s">
        <v>31</v>
      </c>
      <c r="C11" s="1101"/>
      <c r="D11" s="1102"/>
      <c r="E11" s="259"/>
      <c r="F11" s="259"/>
      <c r="G11" s="259"/>
      <c r="H11" s="259"/>
      <c r="I11" s="259"/>
      <c r="J11" s="259"/>
      <c r="K11" s="259"/>
      <c r="L11" s="259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customHeight="1">
      <c r="A12" s="20" t="s">
        <v>44</v>
      </c>
      <c r="B12" s="1117" t="s">
        <v>51</v>
      </c>
      <c r="C12" s="1110"/>
      <c r="D12" s="1118"/>
      <c r="E12" s="261" t="s">
        <v>33</v>
      </c>
      <c r="F12" s="261" t="s">
        <v>37</v>
      </c>
      <c r="G12" s="261" t="s">
        <v>38</v>
      </c>
      <c r="H12" s="261" t="s">
        <v>39</v>
      </c>
      <c r="I12" s="261" t="s">
        <v>40</v>
      </c>
      <c r="J12" s="261" t="s">
        <v>41</v>
      </c>
      <c r="K12" s="261" t="s">
        <v>42</v>
      </c>
      <c r="L12" s="261" t="s">
        <v>43</v>
      </c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customHeight="1">
      <c r="A13" s="26"/>
      <c r="B13" s="1119" t="s">
        <v>62</v>
      </c>
      <c r="C13" s="1114"/>
      <c r="D13" s="1120"/>
      <c r="E13" s="263"/>
      <c r="F13" s="263"/>
      <c r="G13" s="263"/>
      <c r="H13" s="263"/>
      <c r="I13" s="263"/>
      <c r="J13" s="263"/>
      <c r="K13" s="263"/>
      <c r="L13" s="263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customHeight="1">
      <c r="A14" s="694" t="s">
        <v>873</v>
      </c>
      <c r="B14" s="725" t="s">
        <v>307</v>
      </c>
      <c r="C14" s="800"/>
      <c r="D14" s="801"/>
      <c r="E14" s="598"/>
      <c r="F14" s="598"/>
      <c r="G14" s="598"/>
      <c r="H14" s="802"/>
      <c r="I14" s="802"/>
      <c r="J14" s="634"/>
      <c r="K14" s="803"/>
      <c r="L14" s="94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customHeight="1">
      <c r="A15" s="92"/>
      <c r="B15" s="804" t="s">
        <v>874</v>
      </c>
      <c r="C15" s="805"/>
      <c r="D15" s="806"/>
      <c r="E15" s="638"/>
      <c r="F15" s="638"/>
      <c r="G15" s="638"/>
      <c r="H15" s="71"/>
      <c r="I15" s="71"/>
      <c r="J15" s="71"/>
      <c r="K15" s="371"/>
      <c r="L15" s="9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807"/>
      <c r="B16" s="79" t="s">
        <v>674</v>
      </c>
      <c r="C16" s="121"/>
      <c r="D16" s="808"/>
      <c r="E16" s="638"/>
      <c r="F16" s="638"/>
      <c r="G16" s="638"/>
      <c r="H16" s="71"/>
      <c r="I16" s="71"/>
      <c r="J16" s="71"/>
      <c r="K16" s="71"/>
      <c r="L16" s="7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809"/>
      <c r="B17" s="79" t="s">
        <v>875</v>
      </c>
      <c r="C17" s="121" t="s">
        <v>453</v>
      </c>
      <c r="D17" s="808"/>
      <c r="E17" s="810" t="s">
        <v>876</v>
      </c>
      <c r="F17" s="638"/>
      <c r="G17" s="638"/>
      <c r="H17" s="71"/>
      <c r="I17" s="71"/>
      <c r="J17" s="71"/>
      <c r="K17" s="71"/>
      <c r="L17" s="7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811"/>
      <c r="B18" s="79" t="s">
        <v>151</v>
      </c>
      <c r="C18" s="121"/>
      <c r="D18" s="808"/>
      <c r="E18" s="638"/>
      <c r="F18" s="638"/>
      <c r="G18" s="638"/>
      <c r="H18" s="71"/>
      <c r="I18" s="71"/>
      <c r="J18" s="71"/>
      <c r="K18" s="71"/>
      <c r="L18" s="7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811"/>
      <c r="B19" s="79" t="s">
        <v>877</v>
      </c>
      <c r="C19" s="121"/>
      <c r="D19" s="808"/>
      <c r="E19" s="638"/>
      <c r="F19" s="638"/>
      <c r="G19" s="638"/>
      <c r="H19" s="812"/>
      <c r="I19" s="71"/>
      <c r="J19" s="71"/>
      <c r="K19" s="94"/>
      <c r="L19" s="9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389"/>
      <c r="B20" s="813"/>
      <c r="C20" s="805"/>
      <c r="D20" s="814"/>
      <c r="E20" s="638"/>
      <c r="F20" s="638"/>
      <c r="G20" s="638"/>
      <c r="H20" s="71"/>
      <c r="I20" s="71"/>
      <c r="J20" s="71"/>
      <c r="K20" s="94"/>
      <c r="L20" s="9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757"/>
      <c r="B21" s="815"/>
      <c r="C21" s="817"/>
      <c r="D21" s="818"/>
      <c r="E21" s="819"/>
      <c r="F21" s="819"/>
      <c r="G21" s="819"/>
      <c r="H21" s="141"/>
      <c r="I21" s="141"/>
      <c r="J21" s="141"/>
      <c r="K21" s="94"/>
      <c r="L21" s="9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2.5" customHeight="1">
      <c r="A22" s="5"/>
      <c r="B22" s="5"/>
      <c r="C22" s="5"/>
      <c r="D22" s="5"/>
      <c r="E22" s="5"/>
      <c r="F22" s="5"/>
      <c r="G22" s="5"/>
      <c r="H22" s="237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2.5" customHeight="1">
      <c r="A23" s="5"/>
      <c r="B23" s="5"/>
      <c r="C23" s="5"/>
      <c r="D23" s="5"/>
      <c r="E23" s="5"/>
      <c r="F23" s="5"/>
      <c r="G23" s="5"/>
      <c r="H23" s="237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2.5" customHeight="1">
      <c r="A24" s="5"/>
      <c r="B24" s="5"/>
      <c r="C24" s="5"/>
      <c r="D24" s="5"/>
      <c r="E24" s="5"/>
      <c r="F24" s="5"/>
      <c r="G24" s="5"/>
      <c r="H24" s="237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2.5" customHeight="1">
      <c r="A25" s="5"/>
      <c r="B25" s="5"/>
      <c r="C25" s="5"/>
      <c r="D25" s="5"/>
      <c r="E25" s="5"/>
      <c r="F25" s="5"/>
      <c r="G25" s="5"/>
      <c r="H25" s="237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2.5" customHeight="1">
      <c r="A26" s="5"/>
      <c r="B26" s="5"/>
      <c r="C26" s="5"/>
      <c r="D26" s="5"/>
      <c r="E26" s="5"/>
      <c r="F26" s="5"/>
      <c r="G26" s="5"/>
      <c r="H26" s="237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2.5" customHeight="1">
      <c r="A27" s="5"/>
      <c r="B27" s="5"/>
      <c r="C27" s="5"/>
      <c r="D27" s="5"/>
      <c r="E27" s="5"/>
      <c r="F27" s="5"/>
      <c r="G27" s="5"/>
      <c r="H27" s="237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2.5" customHeight="1">
      <c r="A28" s="5"/>
      <c r="B28" s="5"/>
      <c r="C28" s="5"/>
      <c r="D28" s="5"/>
      <c r="E28" s="5"/>
      <c r="F28" s="5"/>
      <c r="G28" s="5"/>
      <c r="H28" s="237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2.5" customHeight="1">
      <c r="A29" s="5"/>
      <c r="B29" s="5"/>
      <c r="C29" s="5"/>
      <c r="D29" s="5"/>
      <c r="E29" s="5"/>
      <c r="F29" s="5"/>
      <c r="G29" s="5"/>
      <c r="H29" s="237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2.5" customHeight="1">
      <c r="A30" s="5"/>
      <c r="B30" s="5"/>
      <c r="C30" s="5"/>
      <c r="D30" s="5"/>
      <c r="E30" s="5"/>
      <c r="F30" s="5"/>
      <c r="G30" s="5"/>
      <c r="H30" s="237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2.5" customHeight="1">
      <c r="A31" s="5"/>
      <c r="B31" s="5"/>
      <c r="C31" s="5"/>
      <c r="D31" s="5"/>
      <c r="E31" s="5"/>
      <c r="F31" s="5"/>
      <c r="G31" s="5"/>
      <c r="H31" s="23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2.5" customHeight="1">
      <c r="A32" s="5"/>
      <c r="B32" s="5"/>
      <c r="C32" s="5"/>
      <c r="D32" s="5"/>
      <c r="E32" s="5"/>
      <c r="F32" s="5"/>
      <c r="G32" s="5"/>
      <c r="H32" s="237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2.5" customHeight="1">
      <c r="A33" s="5"/>
      <c r="B33" s="5"/>
      <c r="C33" s="5"/>
      <c r="D33" s="5"/>
      <c r="E33" s="5"/>
      <c r="F33" s="5"/>
      <c r="G33" s="5"/>
      <c r="H33" s="237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2.5" customHeight="1">
      <c r="A34" s="5"/>
      <c r="B34" s="5"/>
      <c r="C34" s="5"/>
      <c r="D34" s="5"/>
      <c r="E34" s="5"/>
      <c r="F34" s="5"/>
      <c r="G34" s="5"/>
      <c r="H34" s="237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2.5" customHeight="1">
      <c r="A35" s="5"/>
      <c r="B35" s="5"/>
      <c r="C35" s="5"/>
      <c r="D35" s="5"/>
      <c r="E35" s="5"/>
      <c r="F35" s="5"/>
      <c r="G35" s="5"/>
      <c r="H35" s="237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2.5" customHeight="1">
      <c r="A36" s="5"/>
      <c r="B36" s="5"/>
      <c r="C36" s="5"/>
      <c r="D36" s="5"/>
      <c r="E36" s="5"/>
      <c r="F36" s="5"/>
      <c r="G36" s="5"/>
      <c r="H36" s="237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2.5" customHeight="1">
      <c r="A37" s="5"/>
      <c r="B37" s="5"/>
      <c r="C37" s="5"/>
      <c r="D37" s="5"/>
      <c r="E37" s="5"/>
      <c r="F37" s="5"/>
      <c r="G37" s="5"/>
      <c r="H37" s="237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2.5" customHeight="1">
      <c r="A38" s="5"/>
      <c r="B38" s="5"/>
      <c r="C38" s="5"/>
      <c r="D38" s="5"/>
      <c r="E38" s="5"/>
      <c r="F38" s="5"/>
      <c r="G38" s="5"/>
      <c r="H38" s="237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2.5" customHeight="1">
      <c r="A39" s="5"/>
      <c r="B39" s="5"/>
      <c r="C39" s="5"/>
      <c r="D39" s="5"/>
      <c r="E39" s="5"/>
      <c r="F39" s="5"/>
      <c r="G39" s="5"/>
      <c r="H39" s="237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2.5" customHeight="1">
      <c r="A40" s="5"/>
      <c r="B40" s="5"/>
      <c r="C40" s="5"/>
      <c r="D40" s="5"/>
      <c r="E40" s="5"/>
      <c r="F40" s="5"/>
      <c r="G40" s="5"/>
      <c r="H40" s="237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2.5" customHeight="1">
      <c r="A41" s="5"/>
      <c r="B41" s="5"/>
      <c r="C41" s="5"/>
      <c r="D41" s="5"/>
      <c r="E41" s="5"/>
      <c r="F41" s="5"/>
      <c r="G41" s="5"/>
      <c r="H41" s="237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2.5" customHeight="1">
      <c r="A42" s="5"/>
      <c r="B42" s="5"/>
      <c r="C42" s="5"/>
      <c r="D42" s="5"/>
      <c r="E42" s="5"/>
      <c r="F42" s="5"/>
      <c r="G42" s="5"/>
      <c r="H42" s="237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2.5" customHeight="1">
      <c r="A43" s="5"/>
      <c r="B43" s="5"/>
      <c r="C43" s="5"/>
      <c r="D43" s="5"/>
      <c r="E43" s="5"/>
      <c r="F43" s="5"/>
      <c r="G43" s="5"/>
      <c r="H43" s="237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2.5" customHeight="1">
      <c r="A44" s="5"/>
      <c r="B44" s="5"/>
      <c r="C44" s="5"/>
      <c r="D44" s="5"/>
      <c r="E44" s="5"/>
      <c r="F44" s="5"/>
      <c r="G44" s="5"/>
      <c r="H44" s="237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2.5" customHeight="1">
      <c r="A45" s="5"/>
      <c r="B45" s="5"/>
      <c r="C45" s="5"/>
      <c r="D45" s="5"/>
      <c r="E45" s="5"/>
      <c r="F45" s="5"/>
      <c r="G45" s="5"/>
      <c r="H45" s="237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2.5" customHeight="1">
      <c r="A46" s="5"/>
      <c r="B46" s="5"/>
      <c r="C46" s="5"/>
      <c r="D46" s="5"/>
      <c r="E46" s="5"/>
      <c r="F46" s="5"/>
      <c r="G46" s="5"/>
      <c r="H46" s="23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2.5" customHeight="1">
      <c r="A47" s="5"/>
      <c r="B47" s="5"/>
      <c r="C47" s="5"/>
      <c r="D47" s="5"/>
      <c r="E47" s="5"/>
      <c r="F47" s="5"/>
      <c r="G47" s="5"/>
      <c r="H47" s="237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2.5" customHeight="1">
      <c r="A48" s="5"/>
      <c r="B48" s="5"/>
      <c r="C48" s="5"/>
      <c r="D48" s="5"/>
      <c r="E48" s="5"/>
      <c r="F48" s="5"/>
      <c r="G48" s="5"/>
      <c r="H48" s="237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2.5" customHeight="1">
      <c r="A49" s="5"/>
      <c r="B49" s="5"/>
      <c r="C49" s="5"/>
      <c r="D49" s="5"/>
      <c r="E49" s="5"/>
      <c r="F49" s="5"/>
      <c r="G49" s="5"/>
      <c r="H49" s="237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2.5" customHeight="1">
      <c r="A50" s="5"/>
      <c r="B50" s="5"/>
      <c r="C50" s="5"/>
      <c r="D50" s="5"/>
      <c r="E50" s="5"/>
      <c r="F50" s="5"/>
      <c r="G50" s="5"/>
      <c r="H50" s="237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5"/>
      <c r="B51" s="5"/>
      <c r="C51" s="5"/>
      <c r="D51" s="5"/>
      <c r="E51" s="5"/>
      <c r="F51" s="5"/>
      <c r="G51" s="5"/>
      <c r="H51" s="237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2.5" customHeight="1">
      <c r="A52" s="5"/>
      <c r="B52" s="5"/>
      <c r="C52" s="5"/>
      <c r="D52" s="5"/>
      <c r="E52" s="5"/>
      <c r="F52" s="5"/>
      <c r="G52" s="5"/>
      <c r="H52" s="23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2.5" customHeight="1">
      <c r="A53" s="5"/>
      <c r="B53" s="5"/>
      <c r="C53" s="5"/>
      <c r="D53" s="5"/>
      <c r="E53" s="5"/>
      <c r="F53" s="5"/>
      <c r="G53" s="5"/>
      <c r="H53" s="23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5" customHeight="1">
      <c r="A54" s="5"/>
      <c r="B54" s="5"/>
      <c r="C54" s="5"/>
      <c r="D54" s="5"/>
      <c r="E54" s="5"/>
      <c r="F54" s="5"/>
      <c r="G54" s="5"/>
      <c r="H54" s="23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2.5" customHeight="1">
      <c r="A55" s="5"/>
      <c r="B55" s="5"/>
      <c r="C55" s="5"/>
      <c r="D55" s="5"/>
      <c r="E55" s="5"/>
      <c r="F55" s="5"/>
      <c r="G55" s="5"/>
      <c r="H55" s="23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2.5" customHeight="1">
      <c r="A56" s="5"/>
      <c r="B56" s="5"/>
      <c r="C56" s="5"/>
      <c r="D56" s="5"/>
      <c r="E56" s="5"/>
      <c r="F56" s="5"/>
      <c r="G56" s="5"/>
      <c r="H56" s="23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2.5" customHeight="1">
      <c r="A57" s="5"/>
      <c r="B57" s="5"/>
      <c r="C57" s="5"/>
      <c r="D57" s="5"/>
      <c r="E57" s="5"/>
      <c r="F57" s="5"/>
      <c r="G57" s="5"/>
      <c r="H57" s="23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2.5" customHeight="1">
      <c r="A58" s="5"/>
      <c r="B58" s="5"/>
      <c r="C58" s="5"/>
      <c r="D58" s="5"/>
      <c r="E58" s="5"/>
      <c r="F58" s="5"/>
      <c r="G58" s="5"/>
      <c r="H58" s="23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5" customHeight="1">
      <c r="A59" s="5"/>
      <c r="B59" s="5"/>
      <c r="C59" s="5"/>
      <c r="D59" s="5"/>
      <c r="E59" s="5"/>
      <c r="F59" s="5"/>
      <c r="G59" s="5"/>
      <c r="H59" s="23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23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23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2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2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23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23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23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23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23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23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23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2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2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2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2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2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2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2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2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2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2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2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2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2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2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2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2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2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2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2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2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2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2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2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2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2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2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2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2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2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2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2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2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2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2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2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2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2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2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2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2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2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2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2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B12:D12"/>
    <mergeCell ref="B13:D13"/>
    <mergeCell ref="H3:J3"/>
    <mergeCell ref="C4:D4"/>
    <mergeCell ref="H7:J7"/>
    <mergeCell ref="C8:D8"/>
    <mergeCell ref="B11:D11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0"/>
  <sheetViews>
    <sheetView workbookViewId="0">
      <pane xSplit="4" ySplit="14" topLeftCell="E15" activePane="bottomRight" state="frozen"/>
      <selection pane="topRight" activeCell="E1" sqref="E1"/>
      <selection pane="bottomLeft" activeCell="A15" sqref="A15"/>
      <selection pane="bottomRight" activeCell="E15" sqref="E15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2" width="13.125" customWidth="1"/>
    <col min="13" max="13" width="9.125" customWidth="1"/>
    <col min="14" max="14" width="7.875" customWidth="1"/>
    <col min="15" max="15" width="12.75" customWidth="1"/>
    <col min="16" max="26" width="7.875" customWidth="1"/>
  </cols>
  <sheetData>
    <row r="1" spans="1:26" ht="27.75" customHeight="1">
      <c r="A1" s="1" t="s">
        <v>903</v>
      </c>
      <c r="B1" s="2"/>
      <c r="C1" s="2" t="s">
        <v>776</v>
      </c>
      <c r="D1" s="2"/>
      <c r="E1" s="689"/>
      <c r="F1" s="690"/>
      <c r="G1" s="689"/>
      <c r="H1" s="691"/>
      <c r="I1" s="689"/>
      <c r="J1" s="68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2" t="s">
        <v>777</v>
      </c>
      <c r="D2" s="2"/>
      <c r="E2" s="689"/>
      <c r="F2" s="689"/>
      <c r="G2" s="689"/>
      <c r="H2" s="691"/>
      <c r="I2" s="689"/>
      <c r="J2" s="68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10"/>
      <c r="C3" s="10" t="s">
        <v>11</v>
      </c>
      <c r="D3" s="11"/>
      <c r="E3" s="10" t="s">
        <v>13</v>
      </c>
      <c r="F3" s="10"/>
      <c r="G3" s="10"/>
      <c r="H3" s="1148" t="s">
        <v>17</v>
      </c>
      <c r="I3" s="1110"/>
      <c r="J3" s="1118"/>
      <c r="K3" s="5"/>
      <c r="L3" s="5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hidden="1" customHeight="1">
      <c r="A4" s="10" t="s">
        <v>15</v>
      </c>
      <c r="B4" s="10"/>
      <c r="C4" s="1144" t="s">
        <v>819</v>
      </c>
      <c r="D4" s="1139"/>
      <c r="E4" s="795"/>
      <c r="F4" s="796" t="s">
        <v>869</v>
      </c>
      <c r="G4" s="795"/>
      <c r="H4" s="797" t="s">
        <v>869</v>
      </c>
      <c r="I4" s="798"/>
      <c r="J4" s="743"/>
      <c r="K4" s="5"/>
      <c r="L4" s="5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hidden="1" customHeight="1">
      <c r="A5" s="10" t="s">
        <v>822</v>
      </c>
      <c r="B5" s="10"/>
      <c r="C5" s="12"/>
      <c r="D5" s="12"/>
      <c r="E5" s="743"/>
      <c r="F5" s="743"/>
      <c r="G5" s="743"/>
      <c r="H5" s="798"/>
      <c r="I5" s="798"/>
      <c r="J5" s="13"/>
      <c r="K5" s="5"/>
      <c r="L5" s="5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</row>
    <row r="6" spans="1:26" ht="27.75" hidden="1" customHeight="1">
      <c r="A6" s="10"/>
      <c r="B6" s="10"/>
      <c r="C6" s="12"/>
      <c r="D6" s="12"/>
      <c r="E6" s="13"/>
      <c r="F6" s="13"/>
      <c r="G6" s="13"/>
      <c r="H6" s="12"/>
      <c r="I6" s="12"/>
      <c r="J6" s="12"/>
      <c r="K6" s="5"/>
      <c r="L6" s="5"/>
      <c r="M6" s="400"/>
      <c r="N6" s="400"/>
      <c r="O6" s="400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</row>
    <row r="7" spans="1:26" ht="27.75" hidden="1" customHeight="1">
      <c r="A7" s="15"/>
      <c r="B7" s="10"/>
      <c r="C7" s="12" t="s">
        <v>24</v>
      </c>
      <c r="D7" s="12"/>
      <c r="E7" s="12" t="s">
        <v>420</v>
      </c>
      <c r="F7" s="12"/>
      <c r="G7" s="12"/>
      <c r="H7" s="1144" t="s">
        <v>421</v>
      </c>
      <c r="I7" s="1139"/>
      <c r="J7" s="1139"/>
      <c r="K7" s="5"/>
      <c r="L7" s="5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</row>
    <row r="8" spans="1:26" ht="27.75" hidden="1" customHeight="1">
      <c r="A8" s="15"/>
      <c r="B8" s="10"/>
      <c r="C8" s="1144" t="s">
        <v>819</v>
      </c>
      <c r="D8" s="1139"/>
      <c r="E8" s="796" t="s">
        <v>904</v>
      </c>
      <c r="F8" s="795"/>
      <c r="G8" s="795"/>
      <c r="H8" s="799" t="s">
        <v>905</v>
      </c>
      <c r="I8" s="743"/>
      <c r="J8" s="743"/>
      <c r="K8" s="5"/>
      <c r="L8" s="5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</row>
    <row r="9" spans="1:26" ht="27.75" hidden="1" customHeight="1">
      <c r="A9" s="15"/>
      <c r="B9" s="10"/>
      <c r="C9" s="13"/>
      <c r="D9" s="13"/>
      <c r="E9" s="743" t="s">
        <v>906</v>
      </c>
      <c r="F9" s="743"/>
      <c r="G9" s="743"/>
      <c r="H9" s="798"/>
      <c r="I9" s="798"/>
      <c r="J9" s="798"/>
      <c r="K9" s="5"/>
      <c r="L9" s="5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</row>
    <row r="10" spans="1:26" ht="27.75" hidden="1" customHeight="1">
      <c r="A10" s="15"/>
      <c r="B10" s="10"/>
      <c r="C10" s="13"/>
      <c r="D10" s="13"/>
      <c r="E10" s="796" t="s">
        <v>904</v>
      </c>
      <c r="F10" s="795"/>
      <c r="G10" s="795"/>
      <c r="H10" s="799" t="s">
        <v>406</v>
      </c>
      <c r="I10" s="798"/>
      <c r="J10" s="798"/>
      <c r="K10" s="5"/>
      <c r="L10" s="5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</row>
    <row r="11" spans="1:26" ht="27.75" hidden="1" customHeight="1">
      <c r="A11" s="15"/>
      <c r="B11" s="10"/>
      <c r="C11" s="13"/>
      <c r="D11" s="13"/>
      <c r="E11" s="796" t="s">
        <v>907</v>
      </c>
      <c r="F11" s="795"/>
      <c r="G11" s="795"/>
      <c r="H11" s="798"/>
      <c r="I11" s="798"/>
      <c r="J11" s="798"/>
      <c r="K11" s="5"/>
      <c r="L11" s="5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</row>
    <row r="12" spans="1:26" ht="27.75" customHeight="1">
      <c r="A12" s="857"/>
      <c r="B12" s="857"/>
      <c r="C12" s="857"/>
      <c r="D12" s="857"/>
      <c r="E12" s="1155"/>
      <c r="F12" s="1107"/>
      <c r="G12" s="1107"/>
      <c r="H12" s="858"/>
      <c r="I12" s="858"/>
      <c r="J12" s="858"/>
      <c r="K12" s="5"/>
      <c r="L12" s="5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</row>
    <row r="13" spans="1:26" ht="27.75" customHeight="1">
      <c r="A13" s="17" t="s">
        <v>29</v>
      </c>
      <c r="B13" s="1100" t="s">
        <v>31</v>
      </c>
      <c r="C13" s="1101"/>
      <c r="D13" s="1102"/>
      <c r="E13" s="259"/>
      <c r="F13" s="259"/>
      <c r="G13" s="259"/>
      <c r="H13" s="259"/>
      <c r="I13" s="259"/>
      <c r="J13" s="259"/>
      <c r="K13" s="259"/>
      <c r="L13" s="259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</row>
    <row r="14" spans="1:26" ht="27.75" customHeight="1">
      <c r="A14" s="20" t="s">
        <v>44</v>
      </c>
      <c r="B14" s="1117" t="s">
        <v>51</v>
      </c>
      <c r="C14" s="1110"/>
      <c r="D14" s="1118"/>
      <c r="E14" s="261" t="s">
        <v>33</v>
      </c>
      <c r="F14" s="261" t="s">
        <v>37</v>
      </c>
      <c r="G14" s="261" t="s">
        <v>38</v>
      </c>
      <c r="H14" s="261" t="s">
        <v>39</v>
      </c>
      <c r="I14" s="261" t="s">
        <v>40</v>
      </c>
      <c r="J14" s="261" t="s">
        <v>41</v>
      </c>
      <c r="K14" s="261" t="s">
        <v>42</v>
      </c>
      <c r="L14" s="261" t="s">
        <v>43</v>
      </c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</row>
    <row r="15" spans="1:26" ht="27.75" customHeight="1">
      <c r="A15" s="26"/>
      <c r="B15" s="1119" t="s">
        <v>62</v>
      </c>
      <c r="C15" s="1114"/>
      <c r="D15" s="1120"/>
      <c r="E15" s="263"/>
      <c r="F15" s="263"/>
      <c r="G15" s="263"/>
      <c r="H15" s="263"/>
      <c r="I15" s="263"/>
      <c r="J15" s="263"/>
      <c r="K15" s="263"/>
      <c r="L15" s="263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</row>
    <row r="16" spans="1:26" ht="27.75" customHeight="1">
      <c r="A16" s="270" t="s">
        <v>908</v>
      </c>
      <c r="B16" s="407" t="s">
        <v>310</v>
      </c>
      <c r="C16" s="859"/>
      <c r="D16" s="860"/>
      <c r="E16" s="53"/>
      <c r="F16" s="53"/>
      <c r="G16" s="861"/>
      <c r="H16" s="783"/>
      <c r="I16" s="783"/>
      <c r="J16" s="784"/>
      <c r="K16" s="55"/>
      <c r="L16" s="55"/>
      <c r="M16" s="862"/>
      <c r="N16" s="862"/>
      <c r="O16" s="862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</row>
    <row r="17" spans="1:26" ht="27.75" customHeight="1">
      <c r="A17" s="267" t="s">
        <v>673</v>
      </c>
      <c r="B17" s="79" t="s">
        <v>909</v>
      </c>
      <c r="C17" s="80"/>
      <c r="D17" s="863"/>
      <c r="E17" s="70"/>
      <c r="F17" s="70"/>
      <c r="G17" s="70"/>
      <c r="H17" s="71"/>
      <c r="I17" s="71"/>
      <c r="J17" s="71"/>
      <c r="K17" s="94"/>
      <c r="L17" s="94"/>
      <c r="M17" s="862"/>
      <c r="N17" s="862"/>
      <c r="O17" s="862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</row>
    <row r="18" spans="1:26" ht="27.75" customHeight="1">
      <c r="A18" s="267"/>
      <c r="B18" s="79" t="s">
        <v>675</v>
      </c>
      <c r="C18" s="80"/>
      <c r="D18" s="863"/>
      <c r="E18" s="70"/>
      <c r="F18" s="70"/>
      <c r="G18" s="164"/>
      <c r="H18" s="71"/>
      <c r="I18" s="71"/>
      <c r="J18" s="71"/>
      <c r="K18" s="94"/>
      <c r="L18" s="94"/>
      <c r="M18" s="862"/>
      <c r="N18" s="862"/>
      <c r="O18" s="862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7.75" customHeight="1">
      <c r="A19" s="747"/>
      <c r="B19" s="79" t="s">
        <v>910</v>
      </c>
      <c r="C19" s="408"/>
      <c r="D19" s="863"/>
      <c r="E19" s="70"/>
      <c r="F19" s="164"/>
      <c r="G19" s="164"/>
      <c r="H19" s="71"/>
      <c r="I19" s="71"/>
      <c r="J19" s="71"/>
      <c r="K19" s="94"/>
      <c r="L19" s="94"/>
      <c r="M19" s="862"/>
      <c r="N19" s="862"/>
      <c r="O19" s="862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7.75" customHeight="1">
      <c r="A20" s="320"/>
      <c r="B20" s="79" t="s">
        <v>911</v>
      </c>
      <c r="C20" s="80"/>
      <c r="D20" s="863"/>
      <c r="E20" s="70"/>
      <c r="F20" s="70"/>
      <c r="G20" s="70"/>
      <c r="H20" s="71"/>
      <c r="I20" s="71"/>
      <c r="J20" s="71"/>
      <c r="K20" s="94"/>
      <c r="L20" s="94"/>
      <c r="M20" s="862"/>
      <c r="N20" s="862"/>
      <c r="O20" s="862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7.75" customHeight="1">
      <c r="A21" s="320"/>
      <c r="B21" s="705" t="s">
        <v>624</v>
      </c>
      <c r="C21" s="80"/>
      <c r="D21" s="863"/>
      <c r="E21" s="70"/>
      <c r="F21" s="70"/>
      <c r="G21" s="70"/>
      <c r="H21" s="71"/>
      <c r="I21" s="71"/>
      <c r="J21" s="71"/>
      <c r="K21" s="94"/>
      <c r="L21" s="94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customHeight="1">
      <c r="A22" s="320"/>
      <c r="B22" s="79"/>
      <c r="C22" s="80"/>
      <c r="D22" s="863"/>
      <c r="E22" s="70"/>
      <c r="F22" s="70"/>
      <c r="G22" s="70"/>
      <c r="H22" s="71"/>
      <c r="I22" s="71"/>
      <c r="J22" s="71"/>
      <c r="K22" s="94"/>
      <c r="L22" s="94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</row>
    <row r="23" spans="1:26" ht="27.75" customHeight="1">
      <c r="A23" s="320"/>
      <c r="B23" s="39" t="s">
        <v>912</v>
      </c>
      <c r="C23" s="150"/>
      <c r="D23" s="536"/>
      <c r="E23" s="70"/>
      <c r="F23" s="70"/>
      <c r="G23" s="70"/>
      <c r="H23" s="503"/>
      <c r="I23" s="503"/>
      <c r="J23" s="505"/>
      <c r="K23" s="91"/>
      <c r="L23" s="94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</row>
    <row r="24" spans="1:26" ht="27.75" customHeight="1">
      <c r="A24" s="533"/>
      <c r="B24" s="39" t="s">
        <v>913</v>
      </c>
      <c r="C24" s="80"/>
      <c r="D24" s="536"/>
      <c r="E24" s="70"/>
      <c r="F24" s="70"/>
      <c r="G24" s="70"/>
      <c r="H24" s="503"/>
      <c r="I24" s="503"/>
      <c r="J24" s="505"/>
      <c r="K24" s="94"/>
      <c r="L24" s="94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</row>
    <row r="25" spans="1:26" ht="27.75" customHeight="1">
      <c r="A25" s="320"/>
      <c r="B25" s="411" t="s">
        <v>914</v>
      </c>
      <c r="C25" s="80"/>
      <c r="D25" s="863"/>
      <c r="E25" s="70"/>
      <c r="F25" s="70"/>
      <c r="G25" s="164"/>
      <c r="H25" s="71"/>
      <c r="I25" s="71"/>
      <c r="J25" s="71"/>
      <c r="K25" s="94"/>
      <c r="L25" s="94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</row>
    <row r="26" spans="1:26" ht="27.75" customHeight="1">
      <c r="A26" s="320"/>
      <c r="B26" s="411" t="s">
        <v>915</v>
      </c>
      <c r="C26" s="408"/>
      <c r="D26" s="863"/>
      <c r="E26" s="70"/>
      <c r="F26" s="164"/>
      <c r="G26" s="164"/>
      <c r="H26" s="71"/>
      <c r="I26" s="71"/>
      <c r="J26" s="71"/>
      <c r="K26" s="94"/>
      <c r="L26" s="94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</row>
    <row r="27" spans="1:26" ht="27.75" customHeight="1">
      <c r="A27" s="320"/>
      <c r="B27" s="411" t="s">
        <v>916</v>
      </c>
      <c r="C27" s="80"/>
      <c r="D27" s="863"/>
      <c r="E27" s="70"/>
      <c r="F27" s="70"/>
      <c r="G27" s="70"/>
      <c r="H27" s="71"/>
      <c r="I27" s="71"/>
      <c r="J27" s="71"/>
      <c r="K27" s="94"/>
      <c r="L27" s="94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</row>
    <row r="28" spans="1:26" ht="27.75" customHeight="1">
      <c r="A28" s="320"/>
      <c r="B28" s="411" t="s">
        <v>917</v>
      </c>
      <c r="C28" s="80"/>
      <c r="D28" s="863"/>
      <c r="E28" s="70"/>
      <c r="F28" s="70"/>
      <c r="G28" s="70"/>
      <c r="H28" s="71"/>
      <c r="I28" s="71"/>
      <c r="J28" s="71"/>
      <c r="K28" s="94"/>
      <c r="L28" s="94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</row>
    <row r="29" spans="1:26" ht="27.75" customHeight="1">
      <c r="A29" s="320"/>
      <c r="B29" s="79"/>
      <c r="C29" s="80"/>
      <c r="D29" s="863"/>
      <c r="E29" s="70"/>
      <c r="F29" s="70"/>
      <c r="G29" s="70"/>
      <c r="H29" s="71"/>
      <c r="I29" s="71"/>
      <c r="J29" s="71"/>
      <c r="K29" s="94"/>
      <c r="L29" s="94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</row>
    <row r="30" spans="1:26" ht="27.75" customHeight="1">
      <c r="A30" s="320"/>
      <c r="B30" s="79"/>
      <c r="C30" s="80"/>
      <c r="D30" s="863"/>
      <c r="E30" s="70"/>
      <c r="F30" s="70"/>
      <c r="G30" s="70"/>
      <c r="H30" s="71"/>
      <c r="I30" s="71"/>
      <c r="J30" s="71"/>
      <c r="K30" s="94"/>
      <c r="L30" s="94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</row>
    <row r="31" spans="1:26" ht="27.75" customHeight="1">
      <c r="A31" s="320"/>
      <c r="B31" s="79"/>
      <c r="C31" s="80"/>
      <c r="D31" s="863"/>
      <c r="E31" s="70"/>
      <c r="F31" s="70"/>
      <c r="G31" s="70"/>
      <c r="H31" s="71"/>
      <c r="I31" s="71"/>
      <c r="J31" s="71"/>
      <c r="K31" s="94"/>
      <c r="L31" s="94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</row>
    <row r="32" spans="1:26" ht="27.75" customHeight="1">
      <c r="A32" s="380"/>
      <c r="B32" s="109"/>
      <c r="C32" s="137"/>
      <c r="D32" s="864"/>
      <c r="E32" s="139"/>
      <c r="F32" s="139"/>
      <c r="G32" s="139"/>
      <c r="H32" s="141"/>
      <c r="I32" s="141"/>
      <c r="J32" s="141"/>
      <c r="K32" s="94"/>
      <c r="L32" s="94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</row>
    <row r="33" spans="1:26" ht="27.75" customHeight="1">
      <c r="A33" s="270" t="s">
        <v>918</v>
      </c>
      <c r="B33" s="407" t="s">
        <v>313</v>
      </c>
      <c r="C33" s="859"/>
      <c r="D33" s="865"/>
      <c r="E33" s="53"/>
      <c r="F33" s="866"/>
      <c r="G33" s="53"/>
      <c r="H33" s="867"/>
      <c r="I33" s="867"/>
      <c r="J33" s="764"/>
      <c r="K33" s="94"/>
      <c r="L33" s="94"/>
      <c r="M33" s="862"/>
      <c r="N33" s="862"/>
      <c r="O33" s="862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</row>
    <row r="34" spans="1:26" ht="27.75" customHeight="1">
      <c r="A34" s="267" t="s">
        <v>673</v>
      </c>
      <c r="B34" s="79" t="s">
        <v>448</v>
      </c>
      <c r="C34" s="80"/>
      <c r="D34" s="863"/>
      <c r="E34" s="70"/>
      <c r="F34" s="70"/>
      <c r="G34" s="70"/>
      <c r="H34" s="71"/>
      <c r="I34" s="71"/>
      <c r="J34" s="71"/>
      <c r="K34" s="94"/>
      <c r="L34" s="94"/>
      <c r="M34" s="862"/>
      <c r="N34" s="862"/>
      <c r="O34" s="862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</row>
    <row r="35" spans="1:26" ht="27.75" customHeight="1">
      <c r="A35" s="267"/>
      <c r="B35" s="79" t="s">
        <v>919</v>
      </c>
      <c r="C35" s="408"/>
      <c r="D35" s="863"/>
      <c r="E35" s="70"/>
      <c r="F35" s="164"/>
      <c r="G35" s="70"/>
      <c r="H35" s="71"/>
      <c r="I35" s="71"/>
      <c r="J35" s="71"/>
      <c r="K35" s="71"/>
      <c r="L35" s="71"/>
      <c r="M35" s="862"/>
      <c r="N35" s="862"/>
      <c r="O35" s="862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</row>
    <row r="36" spans="1:26" ht="27.75" customHeight="1">
      <c r="A36" s="747"/>
      <c r="B36" s="79" t="s">
        <v>677</v>
      </c>
      <c r="C36" s="80"/>
      <c r="D36" s="863"/>
      <c r="E36" s="70"/>
      <c r="F36" s="70"/>
      <c r="G36" s="70"/>
      <c r="H36" s="71"/>
      <c r="I36" s="71"/>
      <c r="J36" s="71"/>
      <c r="K36" s="868"/>
      <c r="L36" s="868"/>
      <c r="M36" s="862"/>
      <c r="N36" s="862"/>
      <c r="O36" s="862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</row>
    <row r="37" spans="1:26" ht="27.75" customHeight="1">
      <c r="A37" s="869"/>
      <c r="B37" s="79"/>
      <c r="C37" s="80"/>
      <c r="D37" s="863"/>
      <c r="E37" s="70"/>
      <c r="F37" s="70"/>
      <c r="G37" s="70"/>
      <c r="H37" s="71"/>
      <c r="I37" s="71"/>
      <c r="J37" s="71"/>
      <c r="K37" s="868"/>
      <c r="L37" s="868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</row>
    <row r="38" spans="1:26" ht="27.75" customHeight="1">
      <c r="A38" s="869"/>
      <c r="B38" s="79"/>
      <c r="C38" s="80"/>
      <c r="D38" s="863"/>
      <c r="E38" s="70"/>
      <c r="F38" s="70"/>
      <c r="G38" s="70"/>
      <c r="H38" s="71"/>
      <c r="I38" s="71"/>
      <c r="J38" s="71"/>
      <c r="K38" s="868"/>
      <c r="L38" s="868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</row>
    <row r="39" spans="1:26" ht="27.75" customHeight="1">
      <c r="A39" s="533"/>
      <c r="B39" s="79"/>
      <c r="C39" s="80"/>
      <c r="D39" s="863"/>
      <c r="E39" s="70"/>
      <c r="F39" s="70"/>
      <c r="G39" s="70"/>
      <c r="H39" s="503"/>
      <c r="I39" s="504"/>
      <c r="J39" s="505"/>
      <c r="K39" s="868"/>
      <c r="L39" s="868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</row>
    <row r="40" spans="1:26" ht="27.75" customHeight="1">
      <c r="A40" s="533"/>
      <c r="B40" s="331" t="s">
        <v>314</v>
      </c>
      <c r="C40" s="80"/>
      <c r="D40" s="870"/>
      <c r="E40" s="70"/>
      <c r="F40" s="70"/>
      <c r="G40" s="70"/>
      <c r="H40" s="711"/>
      <c r="I40" s="711"/>
      <c r="J40" s="505"/>
      <c r="K40" s="871"/>
      <c r="L40" s="71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</row>
    <row r="41" spans="1:26" ht="27.75" customHeight="1">
      <c r="A41" s="320"/>
      <c r="B41" s="331" t="s">
        <v>920</v>
      </c>
      <c r="C41" s="80"/>
      <c r="D41" s="870"/>
      <c r="E41" s="70"/>
      <c r="F41" s="70"/>
      <c r="G41" s="70"/>
      <c r="H41" s="711"/>
      <c r="I41" s="711"/>
      <c r="J41" s="505"/>
      <c r="K41" s="71"/>
      <c r="L41" s="71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</row>
    <row r="42" spans="1:26" ht="27.75" customHeight="1">
      <c r="A42" s="320"/>
      <c r="B42" s="411" t="s">
        <v>921</v>
      </c>
      <c r="C42" s="408"/>
      <c r="D42" s="863"/>
      <c r="E42" s="70"/>
      <c r="F42" s="164"/>
      <c r="G42" s="164"/>
      <c r="H42" s="71"/>
      <c r="I42" s="71"/>
      <c r="J42" s="71"/>
      <c r="K42" s="71"/>
      <c r="L42" s="71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</row>
    <row r="43" spans="1:26" ht="27.75" customHeight="1">
      <c r="A43" s="320"/>
      <c r="B43" s="411" t="s">
        <v>922</v>
      </c>
      <c r="C43" s="80"/>
      <c r="D43" s="863"/>
      <c r="E43" s="70"/>
      <c r="F43" s="70"/>
      <c r="G43" s="70"/>
      <c r="H43" s="71"/>
      <c r="I43" s="71"/>
      <c r="J43" s="71"/>
      <c r="K43" s="71"/>
      <c r="L43" s="71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</row>
    <row r="44" spans="1:26" ht="27.75" customHeight="1">
      <c r="A44" s="869"/>
      <c r="B44" s="411" t="s">
        <v>923</v>
      </c>
      <c r="C44" s="80"/>
      <c r="D44" s="863"/>
      <c r="E44" s="70"/>
      <c r="F44" s="70"/>
      <c r="G44" s="70"/>
      <c r="H44" s="71"/>
      <c r="I44" s="71"/>
      <c r="J44" s="71"/>
      <c r="K44" s="71"/>
      <c r="L44" s="71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</row>
    <row r="45" spans="1:26" ht="27.75" customHeight="1">
      <c r="A45" s="869"/>
      <c r="B45" s="411" t="s">
        <v>924</v>
      </c>
      <c r="C45" s="80"/>
      <c r="D45" s="863"/>
      <c r="E45" s="70"/>
      <c r="F45" s="70"/>
      <c r="G45" s="70"/>
      <c r="H45" s="71"/>
      <c r="I45" s="71"/>
      <c r="J45" s="71"/>
      <c r="K45" s="505"/>
      <c r="L45" s="505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</row>
    <row r="46" spans="1:26" ht="27.75" customHeight="1">
      <c r="A46" s="320"/>
      <c r="B46" s="411" t="s">
        <v>925</v>
      </c>
      <c r="C46" s="80"/>
      <c r="D46" s="863"/>
      <c r="E46" s="70"/>
      <c r="F46" s="70"/>
      <c r="G46" s="70"/>
      <c r="H46" s="71"/>
      <c r="I46" s="71"/>
      <c r="J46" s="71"/>
      <c r="K46" s="71"/>
      <c r="L46" s="71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</row>
    <row r="47" spans="1:26" ht="27.75" customHeight="1">
      <c r="A47" s="320"/>
      <c r="B47" s="79"/>
      <c r="C47" s="80"/>
      <c r="D47" s="863"/>
      <c r="E47" s="70"/>
      <c r="F47" s="70"/>
      <c r="G47" s="70"/>
      <c r="H47" s="291"/>
      <c r="I47" s="71"/>
      <c r="J47" s="71"/>
      <c r="K47" s="71"/>
      <c r="L47" s="71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</row>
    <row r="48" spans="1:26" ht="27.75" customHeight="1">
      <c r="A48" s="320"/>
      <c r="B48" s="79"/>
      <c r="C48" s="80"/>
      <c r="D48" s="863"/>
      <c r="E48" s="70"/>
      <c r="F48" s="70"/>
      <c r="G48" s="70"/>
      <c r="H48" s="291"/>
      <c r="I48" s="71"/>
      <c r="J48" s="71"/>
      <c r="K48" s="71"/>
      <c r="L48" s="71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</row>
    <row r="49" spans="1:26" ht="27.75" customHeight="1">
      <c r="A49" s="267" t="s">
        <v>926</v>
      </c>
      <c r="B49" s="872" t="s">
        <v>927</v>
      </c>
      <c r="C49" s="176"/>
      <c r="D49" s="217"/>
      <c r="E49" s="70"/>
      <c r="F49" s="70"/>
      <c r="G49" s="70"/>
      <c r="H49" s="873"/>
      <c r="I49" s="45"/>
      <c r="J49" s="45"/>
      <c r="K49" s="45"/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267" t="s">
        <v>131</v>
      </c>
      <c r="B50" s="872" t="s">
        <v>928</v>
      </c>
      <c r="C50" s="176"/>
      <c r="D50" s="217"/>
      <c r="E50" s="70"/>
      <c r="F50" s="70"/>
      <c r="G50" s="70"/>
      <c r="H50" s="873"/>
      <c r="I50" s="45"/>
      <c r="J50" s="45"/>
      <c r="K50" s="45"/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267"/>
      <c r="B51" s="872" t="s">
        <v>929</v>
      </c>
      <c r="C51" s="176"/>
      <c r="D51" s="217"/>
      <c r="E51" s="70"/>
      <c r="F51" s="70"/>
      <c r="G51" s="375"/>
      <c r="H51" s="874"/>
      <c r="I51" s="874"/>
      <c r="J51" s="874"/>
      <c r="K51" s="875"/>
      <c r="L51" s="874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533"/>
      <c r="B52" s="872" t="s">
        <v>930</v>
      </c>
      <c r="C52" s="176"/>
      <c r="D52" s="217"/>
      <c r="E52" s="70"/>
      <c r="F52" s="70"/>
      <c r="G52" s="375"/>
      <c r="H52" s="874"/>
      <c r="I52" s="874"/>
      <c r="J52" s="874"/>
      <c r="K52" s="874"/>
      <c r="L52" s="874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774"/>
      <c r="B53" s="872" t="s">
        <v>931</v>
      </c>
      <c r="C53" s="176"/>
      <c r="D53" s="217"/>
      <c r="E53" s="70"/>
      <c r="F53" s="70"/>
      <c r="G53" s="375"/>
      <c r="H53" s="874"/>
      <c r="I53" s="874"/>
      <c r="J53" s="874"/>
      <c r="K53" s="874"/>
      <c r="L53" s="874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533"/>
      <c r="B54" s="268" t="s">
        <v>932</v>
      </c>
      <c r="C54" s="176"/>
      <c r="D54" s="217"/>
      <c r="E54" s="70"/>
      <c r="F54" s="70"/>
      <c r="G54" s="70"/>
      <c r="H54" s="71"/>
      <c r="I54" s="71"/>
      <c r="J54" s="71"/>
      <c r="K54" s="71"/>
      <c r="L54" s="7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533"/>
      <c r="B55" s="268"/>
      <c r="C55" s="176"/>
      <c r="D55" s="217"/>
      <c r="E55" s="70"/>
      <c r="F55" s="70"/>
      <c r="G55" s="70"/>
      <c r="H55" s="291"/>
      <c r="I55" s="71"/>
      <c r="J55" s="71"/>
      <c r="K55" s="71"/>
      <c r="L55" s="71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876"/>
      <c r="B56" s="877"/>
      <c r="C56" s="878"/>
      <c r="D56" s="879"/>
      <c r="E56" s="139"/>
      <c r="F56" s="139"/>
      <c r="G56" s="139"/>
      <c r="H56" s="290"/>
      <c r="I56" s="141"/>
      <c r="J56" s="141"/>
      <c r="K56" s="71"/>
      <c r="L56" s="71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13" t="s">
        <v>933</v>
      </c>
      <c r="B57" s="880" t="s">
        <v>934</v>
      </c>
      <c r="C57" s="293"/>
      <c r="D57" s="273"/>
      <c r="E57" s="53"/>
      <c r="F57" s="866"/>
      <c r="G57" s="561"/>
      <c r="H57" s="881"/>
      <c r="I57" s="764"/>
      <c r="J57" s="764"/>
      <c r="K57" s="882"/>
      <c r="L57" s="50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267" t="s">
        <v>131</v>
      </c>
      <c r="B58" s="883" t="s">
        <v>935</v>
      </c>
      <c r="C58" s="176"/>
      <c r="D58" s="217"/>
      <c r="E58" s="70"/>
      <c r="F58" s="70"/>
      <c r="G58" s="375"/>
      <c r="H58" s="884"/>
      <c r="I58" s="505"/>
      <c r="J58" s="505"/>
      <c r="K58" s="505"/>
      <c r="L58" s="50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267"/>
      <c r="B59" s="883" t="s">
        <v>936</v>
      </c>
      <c r="C59" s="176"/>
      <c r="D59" s="217"/>
      <c r="E59" s="70"/>
      <c r="F59" s="70"/>
      <c r="G59" s="375"/>
      <c r="H59" s="884"/>
      <c r="I59" s="505"/>
      <c r="J59" s="505"/>
      <c r="K59" s="505"/>
      <c r="L59" s="50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533"/>
      <c r="B60" s="883" t="s">
        <v>937</v>
      </c>
      <c r="C60" s="176"/>
      <c r="D60" s="217"/>
      <c r="E60" s="70"/>
      <c r="F60" s="70"/>
      <c r="G60" s="70"/>
      <c r="H60" s="884"/>
      <c r="I60" s="505"/>
      <c r="J60" s="505"/>
      <c r="K60" s="505"/>
      <c r="L60" s="50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533"/>
      <c r="B61" s="883" t="s">
        <v>938</v>
      </c>
      <c r="C61" s="176"/>
      <c r="D61" s="217"/>
      <c r="E61" s="70"/>
      <c r="F61" s="70"/>
      <c r="G61" s="70"/>
      <c r="H61" s="71"/>
      <c r="I61" s="71"/>
      <c r="J61" s="71"/>
      <c r="K61" s="71"/>
      <c r="L61" s="71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533"/>
      <c r="B62" s="883" t="s">
        <v>939</v>
      </c>
      <c r="C62" s="176"/>
      <c r="D62" s="217"/>
      <c r="E62" s="70"/>
      <c r="F62" s="70"/>
      <c r="G62" s="70"/>
      <c r="H62" s="71"/>
      <c r="I62" s="71"/>
      <c r="J62" s="71"/>
      <c r="K62" s="71"/>
      <c r="L62" s="71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533"/>
      <c r="B63" s="79" t="s">
        <v>448</v>
      </c>
      <c r="C63" s="176"/>
      <c r="D63" s="217"/>
      <c r="E63" s="70"/>
      <c r="F63" s="70"/>
      <c r="G63" s="70"/>
      <c r="H63" s="71"/>
      <c r="I63" s="71"/>
      <c r="J63" s="71"/>
      <c r="K63" s="71"/>
      <c r="L63" s="71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533"/>
      <c r="B64" s="79" t="s">
        <v>940</v>
      </c>
      <c r="C64" s="176"/>
      <c r="D64" s="217"/>
      <c r="E64" s="70"/>
      <c r="F64" s="70"/>
      <c r="G64" s="70"/>
      <c r="H64" s="71"/>
      <c r="I64" s="71"/>
      <c r="J64" s="71"/>
      <c r="K64" s="71"/>
      <c r="L64" s="71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533"/>
      <c r="B65" s="79" t="s">
        <v>548</v>
      </c>
      <c r="C65" s="176"/>
      <c r="D65" s="217"/>
      <c r="E65" s="70"/>
      <c r="F65" s="70"/>
      <c r="G65" s="70"/>
      <c r="H65" s="71"/>
      <c r="I65" s="71"/>
      <c r="J65" s="71"/>
      <c r="K65" s="71"/>
      <c r="L65" s="71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533"/>
      <c r="B66" s="79" t="s">
        <v>70</v>
      </c>
      <c r="C66" s="176"/>
      <c r="D66" s="217"/>
      <c r="E66" s="70"/>
      <c r="F66" s="70"/>
      <c r="G66" s="70"/>
      <c r="H66" s="71"/>
      <c r="I66" s="71"/>
      <c r="J66" s="71"/>
      <c r="K66" s="71"/>
      <c r="L66" s="71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533"/>
      <c r="B67" s="79" t="s">
        <v>941</v>
      </c>
      <c r="C67" s="176"/>
      <c r="D67" s="217"/>
      <c r="E67" s="70"/>
      <c r="F67" s="70"/>
      <c r="G67" s="70"/>
      <c r="H67" s="71"/>
      <c r="I67" s="71"/>
      <c r="J67" s="71"/>
      <c r="K67" s="71"/>
      <c r="L67" s="71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533"/>
      <c r="B68" s="79"/>
      <c r="C68" s="176"/>
      <c r="D68" s="217"/>
      <c r="E68" s="70"/>
      <c r="F68" s="70"/>
      <c r="G68" s="70"/>
      <c r="H68" s="71"/>
      <c r="I68" s="71"/>
      <c r="J68" s="71"/>
      <c r="K68" s="71"/>
      <c r="L68" s="71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267"/>
      <c r="B69" s="883" t="s">
        <v>942</v>
      </c>
      <c r="C69" s="176"/>
      <c r="D69" s="217"/>
      <c r="E69" s="70"/>
      <c r="F69" s="70"/>
      <c r="G69" s="70"/>
      <c r="H69" s="71"/>
      <c r="I69" s="71"/>
      <c r="J69" s="71"/>
      <c r="K69" s="71"/>
      <c r="L69" s="71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533"/>
      <c r="B70" s="883" t="s">
        <v>943</v>
      </c>
      <c r="C70" s="176"/>
      <c r="D70" s="217"/>
      <c r="E70" s="70"/>
      <c r="F70" s="70"/>
      <c r="G70" s="70"/>
      <c r="H70" s="71"/>
      <c r="I70" s="71"/>
      <c r="J70" s="71"/>
      <c r="K70" s="71"/>
      <c r="L70" s="71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267"/>
      <c r="B71" s="883" t="s">
        <v>944</v>
      </c>
      <c r="C71" s="176"/>
      <c r="D71" s="217"/>
      <c r="E71" s="70"/>
      <c r="F71" s="70"/>
      <c r="G71" s="70"/>
      <c r="H71" s="71"/>
      <c r="I71" s="71"/>
      <c r="J71" s="71"/>
      <c r="K71" s="71"/>
      <c r="L71" s="71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320"/>
      <c r="B72" s="883" t="s">
        <v>320</v>
      </c>
      <c r="C72" s="176"/>
      <c r="D72" s="217"/>
      <c r="E72" s="70"/>
      <c r="F72" s="70"/>
      <c r="G72" s="375"/>
      <c r="H72" s="71"/>
      <c r="I72" s="71"/>
      <c r="J72" s="71"/>
      <c r="K72" s="882"/>
      <c r="L72" s="71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320"/>
      <c r="B73" s="885" t="s">
        <v>945</v>
      </c>
      <c r="C73" s="176"/>
      <c r="D73" s="217"/>
      <c r="E73" s="70"/>
      <c r="F73" s="70"/>
      <c r="G73" s="375"/>
      <c r="H73" s="71"/>
      <c r="I73" s="71"/>
      <c r="J73" s="71"/>
      <c r="K73" s="71"/>
      <c r="L73" s="71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320"/>
      <c r="B74" s="883" t="s">
        <v>946</v>
      </c>
      <c r="C74" s="176"/>
      <c r="D74" s="217"/>
      <c r="E74" s="70"/>
      <c r="F74" s="70"/>
      <c r="G74" s="375"/>
      <c r="H74" s="71"/>
      <c r="I74" s="71"/>
      <c r="J74" s="71"/>
      <c r="K74" s="71"/>
      <c r="L74" s="71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320"/>
      <c r="B75" s="79" t="s">
        <v>448</v>
      </c>
      <c r="C75" s="176"/>
      <c r="D75" s="217"/>
      <c r="E75" s="70"/>
      <c r="F75" s="70"/>
      <c r="G75" s="70"/>
      <c r="H75" s="71"/>
      <c r="I75" s="71"/>
      <c r="J75" s="71"/>
      <c r="K75" s="71"/>
      <c r="L75" s="71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320"/>
      <c r="B76" s="79" t="s">
        <v>947</v>
      </c>
      <c r="C76" s="176"/>
      <c r="D76" s="217"/>
      <c r="E76" s="70"/>
      <c r="F76" s="70"/>
      <c r="G76" s="70"/>
      <c r="H76" s="71"/>
      <c r="I76" s="71"/>
      <c r="J76" s="71"/>
      <c r="K76" s="71"/>
      <c r="L76" s="71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320"/>
      <c r="B77" s="79" t="s">
        <v>548</v>
      </c>
      <c r="C77" s="300"/>
      <c r="D77" s="217"/>
      <c r="E77" s="164"/>
      <c r="F77" s="70"/>
      <c r="G77" s="70"/>
      <c r="H77" s="71"/>
      <c r="I77" s="71"/>
      <c r="J77" s="71"/>
      <c r="K77" s="71"/>
      <c r="L77" s="71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320"/>
      <c r="B78" s="79" t="s">
        <v>471</v>
      </c>
      <c r="C78" s="300"/>
      <c r="D78" s="217"/>
      <c r="E78" s="164"/>
      <c r="F78" s="70"/>
      <c r="G78" s="70"/>
      <c r="H78" s="71"/>
      <c r="I78" s="71"/>
      <c r="J78" s="71"/>
      <c r="K78" s="71"/>
      <c r="L78" s="71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320"/>
      <c r="B79" s="79" t="s">
        <v>948</v>
      </c>
      <c r="C79" s="300"/>
      <c r="D79" s="217"/>
      <c r="E79" s="164"/>
      <c r="F79" s="70"/>
      <c r="G79" s="70"/>
      <c r="H79" s="71"/>
      <c r="I79" s="71"/>
      <c r="J79" s="71"/>
      <c r="K79" s="71"/>
      <c r="L79" s="71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320"/>
      <c r="B80" s="79"/>
      <c r="C80" s="300"/>
      <c r="D80" s="217"/>
      <c r="E80" s="164"/>
      <c r="F80" s="70"/>
      <c r="G80" s="70"/>
      <c r="H80" s="71"/>
      <c r="I80" s="71"/>
      <c r="J80" s="71"/>
      <c r="K80" s="71"/>
      <c r="L80" s="71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380"/>
      <c r="B81" s="109"/>
      <c r="C81" s="289"/>
      <c r="D81" s="879"/>
      <c r="E81" s="287"/>
      <c r="F81" s="139"/>
      <c r="G81" s="139"/>
      <c r="H81" s="141"/>
      <c r="I81" s="141"/>
      <c r="J81" s="141"/>
      <c r="K81" s="71"/>
      <c r="L81" s="7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113" t="s">
        <v>949</v>
      </c>
      <c r="B82" s="880" t="s">
        <v>321</v>
      </c>
      <c r="C82" s="293"/>
      <c r="D82" s="273"/>
      <c r="E82" s="53"/>
      <c r="F82" s="53"/>
      <c r="G82" s="561"/>
      <c r="H82" s="209"/>
      <c r="I82" s="209"/>
      <c r="J82" s="209"/>
      <c r="K82" s="882"/>
      <c r="L82" s="71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267" t="s">
        <v>131</v>
      </c>
      <c r="B83" s="885" t="s">
        <v>950</v>
      </c>
      <c r="C83" s="176"/>
      <c r="D83" s="217"/>
      <c r="E83" s="70"/>
      <c r="F83" s="70"/>
      <c r="G83" s="375"/>
      <c r="H83" s="291"/>
      <c r="I83" s="71"/>
      <c r="J83" s="71"/>
      <c r="K83" s="71"/>
      <c r="L83" s="71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267"/>
      <c r="B84" s="883" t="s">
        <v>951</v>
      </c>
      <c r="C84" s="176"/>
      <c r="D84" s="217"/>
      <c r="E84" s="70"/>
      <c r="F84" s="70"/>
      <c r="G84" s="375"/>
      <c r="H84" s="291"/>
      <c r="I84" s="71"/>
      <c r="J84" s="71"/>
      <c r="K84" s="71"/>
      <c r="L84" s="71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320"/>
      <c r="B85" s="885" t="s">
        <v>952</v>
      </c>
      <c r="C85" s="176"/>
      <c r="D85" s="217"/>
      <c r="E85" s="70"/>
      <c r="F85" s="70"/>
      <c r="G85" s="70"/>
      <c r="H85" s="291"/>
      <c r="I85" s="71"/>
      <c r="J85" s="71"/>
      <c r="K85" s="71"/>
      <c r="L85" s="71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320"/>
      <c r="B86" s="79" t="s">
        <v>448</v>
      </c>
      <c r="C86" s="176"/>
      <c r="D86" s="217"/>
      <c r="E86" s="70"/>
      <c r="F86" s="70"/>
      <c r="G86" s="70"/>
      <c r="H86" s="71"/>
      <c r="I86" s="71"/>
      <c r="J86" s="71"/>
      <c r="K86" s="71"/>
      <c r="L86" s="71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320"/>
      <c r="B87" s="79" t="s">
        <v>947</v>
      </c>
      <c r="C87" s="176"/>
      <c r="D87" s="217"/>
      <c r="E87" s="70"/>
      <c r="F87" s="70"/>
      <c r="G87" s="70"/>
      <c r="H87" s="71"/>
      <c r="I87" s="71"/>
      <c r="J87" s="71"/>
      <c r="K87" s="71"/>
      <c r="L87" s="71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320"/>
      <c r="B88" s="79" t="s">
        <v>548</v>
      </c>
      <c r="C88" s="176"/>
      <c r="D88" s="217"/>
      <c r="E88" s="70"/>
      <c r="F88" s="70"/>
      <c r="G88" s="70"/>
      <c r="H88" s="71"/>
      <c r="I88" s="71"/>
      <c r="J88" s="71"/>
      <c r="K88" s="71"/>
      <c r="L88" s="71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320"/>
      <c r="B89" s="79" t="s">
        <v>70</v>
      </c>
      <c r="C89" s="176"/>
      <c r="D89" s="217"/>
      <c r="E89" s="70"/>
      <c r="F89" s="70"/>
      <c r="G89" s="70"/>
      <c r="H89" s="71"/>
      <c r="I89" s="71"/>
      <c r="J89" s="71"/>
      <c r="K89" s="71"/>
      <c r="L89" s="71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320"/>
      <c r="B90" s="79" t="s">
        <v>953</v>
      </c>
      <c r="C90" s="176"/>
      <c r="D90" s="217"/>
      <c r="E90" s="70"/>
      <c r="F90" s="70"/>
      <c r="G90" s="70"/>
      <c r="H90" s="291"/>
      <c r="I90" s="71"/>
      <c r="J90" s="71"/>
      <c r="K90" s="71"/>
      <c r="L90" s="71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320"/>
      <c r="B91" s="79"/>
      <c r="C91" s="176"/>
      <c r="D91" s="217"/>
      <c r="E91" s="70"/>
      <c r="F91" s="70"/>
      <c r="G91" s="70"/>
      <c r="H91" s="291"/>
      <c r="I91" s="71"/>
      <c r="J91" s="71"/>
      <c r="K91" s="71"/>
      <c r="L91" s="71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267"/>
      <c r="B92" s="883" t="s">
        <v>954</v>
      </c>
      <c r="C92" s="176"/>
      <c r="D92" s="217"/>
      <c r="E92" s="70"/>
      <c r="F92" s="70"/>
      <c r="G92" s="375"/>
      <c r="H92" s="508"/>
      <c r="I92" s="505"/>
      <c r="J92" s="505"/>
      <c r="K92" s="882"/>
      <c r="L92" s="50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33"/>
      <c r="B93" s="883" t="s">
        <v>955</v>
      </c>
      <c r="C93" s="176"/>
      <c r="D93" s="217"/>
      <c r="E93" s="70"/>
      <c r="F93" s="70"/>
      <c r="G93" s="375"/>
      <c r="H93" s="508"/>
      <c r="I93" s="505"/>
      <c r="J93" s="505"/>
      <c r="K93" s="505"/>
      <c r="L93" s="50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320"/>
      <c r="B94" s="268" t="s">
        <v>587</v>
      </c>
      <c r="C94" s="304">
        <v>1</v>
      </c>
      <c r="D94" s="217"/>
      <c r="E94" s="70"/>
      <c r="F94" s="70"/>
      <c r="G94" s="375"/>
      <c r="H94" s="71"/>
      <c r="I94" s="71"/>
      <c r="J94" s="71"/>
      <c r="K94" s="71"/>
      <c r="L94" s="71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320"/>
      <c r="B95" s="268" t="s">
        <v>956</v>
      </c>
      <c r="C95" s="304">
        <v>1</v>
      </c>
      <c r="D95" s="81" t="s">
        <v>957</v>
      </c>
      <c r="E95" s="70"/>
      <c r="F95" s="70"/>
      <c r="G95" s="70"/>
      <c r="H95" s="71"/>
      <c r="I95" s="71"/>
      <c r="J95" s="71"/>
      <c r="K95" s="71"/>
      <c r="L95" s="71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320"/>
      <c r="B96" s="268" t="s">
        <v>849</v>
      </c>
      <c r="C96" s="304">
        <v>1</v>
      </c>
      <c r="D96" s="217"/>
      <c r="E96" s="70"/>
      <c r="F96" s="70"/>
      <c r="G96" s="70"/>
      <c r="H96" s="71"/>
      <c r="I96" s="71"/>
      <c r="J96" s="71"/>
      <c r="K96" s="71"/>
      <c r="L96" s="71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320"/>
      <c r="B97" s="268" t="s">
        <v>70</v>
      </c>
      <c r="C97" s="304">
        <v>1</v>
      </c>
      <c r="D97" s="217"/>
      <c r="E97" s="70"/>
      <c r="F97" s="70"/>
      <c r="G97" s="70"/>
      <c r="H97" s="71"/>
      <c r="I97" s="71"/>
      <c r="J97" s="71"/>
      <c r="K97" s="71"/>
      <c r="L97" s="71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320"/>
      <c r="B98" s="79" t="s">
        <v>953</v>
      </c>
      <c r="C98" s="176"/>
      <c r="D98" s="217"/>
      <c r="E98" s="70"/>
      <c r="F98" s="70"/>
      <c r="G98" s="70"/>
      <c r="H98" s="291"/>
      <c r="I98" s="71"/>
      <c r="J98" s="71"/>
      <c r="K98" s="71"/>
      <c r="L98" s="71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202</v>
      </c>
      <c r="E99" s="45"/>
      <c r="F99" s="45"/>
      <c r="G99" s="45"/>
      <c r="H99" s="45"/>
      <c r="I99" s="45"/>
      <c r="J99" s="45">
        <f t="shared" ref="J99:J139" si="0">SUM(E99:I99)</f>
        <v>0</v>
      </c>
      <c r="K99" s="45" t="e">
        <f t="shared" ref="K99:K140" si="1">J99/E99</f>
        <v>#DIV/0!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205</v>
      </c>
      <c r="E100" s="45"/>
      <c r="F100" s="45"/>
      <c r="G100" s="45"/>
      <c r="H100" s="45"/>
      <c r="I100" s="45"/>
      <c r="J100" s="45">
        <f t="shared" si="0"/>
        <v>0</v>
      </c>
      <c r="K100" s="45" t="e">
        <f t="shared" si="1"/>
        <v>#DIV/0!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210</v>
      </c>
      <c r="E101" s="45"/>
      <c r="F101" s="45"/>
      <c r="G101" s="45"/>
      <c r="H101" s="45"/>
      <c r="I101" s="45"/>
      <c r="J101" s="45">
        <f t="shared" si="0"/>
        <v>0</v>
      </c>
      <c r="K101" s="45" t="e">
        <f t="shared" si="1"/>
        <v>#DIV/0!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213</v>
      </c>
      <c r="E102" s="45"/>
      <c r="F102" s="45"/>
      <c r="G102" s="45"/>
      <c r="H102" s="45"/>
      <c r="I102" s="45"/>
      <c r="J102" s="45">
        <f t="shared" si="0"/>
        <v>0</v>
      </c>
      <c r="K102" s="45" t="e">
        <f t="shared" si="1"/>
        <v>#DIV/0!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216</v>
      </c>
      <c r="E103" s="45"/>
      <c r="F103" s="45"/>
      <c r="G103" s="45"/>
      <c r="H103" s="45"/>
      <c r="I103" s="45"/>
      <c r="J103" s="45">
        <f t="shared" si="0"/>
        <v>0</v>
      </c>
      <c r="K103" s="45" t="e">
        <f t="shared" si="1"/>
        <v>#DIV/0!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218</v>
      </c>
      <c r="E104" s="45"/>
      <c r="F104" s="45"/>
      <c r="G104" s="45"/>
      <c r="H104" s="45"/>
      <c r="I104" s="45"/>
      <c r="J104" s="45">
        <f t="shared" si="0"/>
        <v>0</v>
      </c>
      <c r="K104" s="45" t="e">
        <f t="shared" si="1"/>
        <v>#DIV/0!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220</v>
      </c>
      <c r="E105" s="45"/>
      <c r="F105" s="45"/>
      <c r="G105" s="45"/>
      <c r="H105" s="45"/>
      <c r="I105" s="45"/>
      <c r="J105" s="45">
        <f t="shared" si="0"/>
        <v>0</v>
      </c>
      <c r="K105" s="45" t="e">
        <f t="shared" si="1"/>
        <v>#DIV/0!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223</v>
      </c>
      <c r="E106" s="45"/>
      <c r="F106" s="45"/>
      <c r="G106" s="45"/>
      <c r="H106" s="45"/>
      <c r="I106" s="45"/>
      <c r="J106" s="45">
        <f t="shared" si="0"/>
        <v>0</v>
      </c>
      <c r="K106" s="45" t="e">
        <f t="shared" si="1"/>
        <v>#DIV/0!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225</v>
      </c>
      <c r="E107" s="45"/>
      <c r="F107" s="45"/>
      <c r="G107" s="45"/>
      <c r="H107" s="45"/>
      <c r="I107" s="45"/>
      <c r="J107" s="45">
        <f t="shared" si="0"/>
        <v>0</v>
      </c>
      <c r="K107" s="45" t="e">
        <f t="shared" si="1"/>
        <v>#DIV/0!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227</v>
      </c>
      <c r="E108" s="45"/>
      <c r="F108" s="45"/>
      <c r="G108" s="45"/>
      <c r="H108" s="45"/>
      <c r="I108" s="45"/>
      <c r="J108" s="45">
        <f t="shared" si="0"/>
        <v>0</v>
      </c>
      <c r="K108" s="45" t="e">
        <f t="shared" si="1"/>
        <v>#DIV/0!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229</v>
      </c>
      <c r="E109" s="45"/>
      <c r="F109" s="45"/>
      <c r="G109" s="45"/>
      <c r="H109" s="45"/>
      <c r="I109" s="45"/>
      <c r="J109" s="45">
        <f t="shared" si="0"/>
        <v>0</v>
      </c>
      <c r="K109" s="45" t="e">
        <f t="shared" si="1"/>
        <v>#DIV/0!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234</v>
      </c>
      <c r="E110" s="45"/>
      <c r="F110" s="45"/>
      <c r="G110" s="45"/>
      <c r="H110" s="45"/>
      <c r="I110" s="45"/>
      <c r="J110" s="45">
        <f t="shared" si="0"/>
        <v>0</v>
      </c>
      <c r="K110" s="45" t="e">
        <f t="shared" si="1"/>
        <v>#DIV/0!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134" t="s">
        <v>236</v>
      </c>
      <c r="E111" s="45"/>
      <c r="F111" s="45"/>
      <c r="G111" s="45"/>
      <c r="H111" s="45"/>
      <c r="I111" s="45"/>
      <c r="J111" s="45">
        <f t="shared" si="0"/>
        <v>0</v>
      </c>
      <c r="K111" s="45" t="e">
        <f t="shared" si="1"/>
        <v>#DIV/0!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133"/>
      <c r="B112" s="79"/>
      <c r="C112" s="121"/>
      <c r="D112" s="134" t="s">
        <v>241</v>
      </c>
      <c r="E112" s="45"/>
      <c r="F112" s="45"/>
      <c r="G112" s="45"/>
      <c r="H112" s="45"/>
      <c r="I112" s="45"/>
      <c r="J112" s="45">
        <f t="shared" si="0"/>
        <v>0</v>
      </c>
      <c r="K112" s="45" t="e">
        <f t="shared" si="1"/>
        <v>#DIV/0!</v>
      </c>
      <c r="L112" s="4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133"/>
      <c r="B113" s="79"/>
      <c r="C113" s="121"/>
      <c r="D113" s="134" t="s">
        <v>243</v>
      </c>
      <c r="E113" s="45"/>
      <c r="F113" s="45"/>
      <c r="G113" s="45"/>
      <c r="H113" s="45"/>
      <c r="I113" s="45"/>
      <c r="J113" s="45">
        <f t="shared" si="0"/>
        <v>0</v>
      </c>
      <c r="K113" s="45" t="e">
        <f t="shared" si="1"/>
        <v>#DIV/0!</v>
      </c>
      <c r="L113" s="4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133"/>
      <c r="B114" s="79"/>
      <c r="C114" s="121"/>
      <c r="D114" s="134" t="s">
        <v>246</v>
      </c>
      <c r="E114" s="45"/>
      <c r="F114" s="45"/>
      <c r="G114" s="45"/>
      <c r="H114" s="45"/>
      <c r="I114" s="45"/>
      <c r="J114" s="45">
        <f t="shared" si="0"/>
        <v>0</v>
      </c>
      <c r="K114" s="45" t="e">
        <f t="shared" si="1"/>
        <v>#DIV/0!</v>
      </c>
      <c r="L114" s="4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133"/>
      <c r="B115" s="79"/>
      <c r="C115" s="121"/>
      <c r="D115" s="134" t="s">
        <v>249</v>
      </c>
      <c r="E115" s="45"/>
      <c r="F115" s="45"/>
      <c r="G115" s="45"/>
      <c r="H115" s="45"/>
      <c r="I115" s="45"/>
      <c r="J115" s="45">
        <f t="shared" si="0"/>
        <v>0</v>
      </c>
      <c r="K115" s="45" t="e">
        <f t="shared" si="1"/>
        <v>#DIV/0!</v>
      </c>
      <c r="L115" s="4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133"/>
      <c r="B116" s="79"/>
      <c r="C116" s="121"/>
      <c r="D116" s="134" t="s">
        <v>253</v>
      </c>
      <c r="E116" s="45"/>
      <c r="F116" s="45"/>
      <c r="G116" s="45"/>
      <c r="H116" s="45"/>
      <c r="I116" s="45"/>
      <c r="J116" s="45">
        <f t="shared" si="0"/>
        <v>0</v>
      </c>
      <c r="K116" s="45" t="e">
        <f t="shared" si="1"/>
        <v>#DIV/0!</v>
      </c>
      <c r="L116" s="4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133"/>
      <c r="B117" s="79"/>
      <c r="C117" s="121"/>
      <c r="D117" s="134" t="s">
        <v>256</v>
      </c>
      <c r="E117" s="45"/>
      <c r="F117" s="45"/>
      <c r="G117" s="45"/>
      <c r="H117" s="45"/>
      <c r="I117" s="45"/>
      <c r="J117" s="45">
        <f t="shared" si="0"/>
        <v>0</v>
      </c>
      <c r="K117" s="45" t="e">
        <f t="shared" si="1"/>
        <v>#DIV/0!</v>
      </c>
      <c r="L117" s="4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133"/>
      <c r="B118" s="79"/>
      <c r="C118" s="121"/>
      <c r="D118" s="134" t="s">
        <v>259</v>
      </c>
      <c r="E118" s="45"/>
      <c r="F118" s="45"/>
      <c r="G118" s="45"/>
      <c r="H118" s="45"/>
      <c r="I118" s="45"/>
      <c r="J118" s="45">
        <f t="shared" si="0"/>
        <v>0</v>
      </c>
      <c r="K118" s="45" t="e">
        <f t="shared" si="1"/>
        <v>#DIV/0!</v>
      </c>
      <c r="L118" s="4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133"/>
      <c r="B119" s="79"/>
      <c r="C119" s="121"/>
      <c r="D119" s="134" t="s">
        <v>261</v>
      </c>
      <c r="E119" s="45"/>
      <c r="F119" s="45"/>
      <c r="G119" s="45"/>
      <c r="H119" s="45"/>
      <c r="I119" s="45"/>
      <c r="J119" s="45">
        <f t="shared" si="0"/>
        <v>0</v>
      </c>
      <c r="K119" s="45" t="e">
        <f t="shared" si="1"/>
        <v>#DIV/0!</v>
      </c>
      <c r="L119" s="4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133"/>
      <c r="B120" s="79"/>
      <c r="C120" s="121"/>
      <c r="D120" s="134" t="s">
        <v>263</v>
      </c>
      <c r="E120" s="45"/>
      <c r="F120" s="45"/>
      <c r="G120" s="45"/>
      <c r="H120" s="45"/>
      <c r="I120" s="45"/>
      <c r="J120" s="45">
        <f t="shared" si="0"/>
        <v>0</v>
      </c>
      <c r="K120" s="45" t="e">
        <f t="shared" si="1"/>
        <v>#DIV/0!</v>
      </c>
      <c r="L120" s="4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133"/>
      <c r="B121" s="79"/>
      <c r="C121" s="121"/>
      <c r="D121" s="134" t="s">
        <v>265</v>
      </c>
      <c r="E121" s="45"/>
      <c r="F121" s="45"/>
      <c r="G121" s="45"/>
      <c r="H121" s="45"/>
      <c r="I121" s="45"/>
      <c r="J121" s="45">
        <f t="shared" si="0"/>
        <v>0</v>
      </c>
      <c r="K121" s="45" t="e">
        <f t="shared" si="1"/>
        <v>#DIV/0!</v>
      </c>
      <c r="L121" s="4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133"/>
      <c r="B122" s="79"/>
      <c r="C122" s="121"/>
      <c r="D122" s="134" t="s">
        <v>269</v>
      </c>
      <c r="E122" s="45"/>
      <c r="F122" s="45"/>
      <c r="G122" s="45"/>
      <c r="H122" s="45"/>
      <c r="I122" s="45"/>
      <c r="J122" s="45">
        <f t="shared" si="0"/>
        <v>0</v>
      </c>
      <c r="K122" s="45" t="e">
        <f t="shared" si="1"/>
        <v>#DIV/0!</v>
      </c>
      <c r="L122" s="4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133"/>
      <c r="B123" s="79"/>
      <c r="C123" s="121"/>
      <c r="D123" s="134" t="s">
        <v>274</v>
      </c>
      <c r="E123" s="45"/>
      <c r="F123" s="45"/>
      <c r="G123" s="45"/>
      <c r="H123" s="45"/>
      <c r="I123" s="45"/>
      <c r="J123" s="45">
        <f t="shared" si="0"/>
        <v>0</v>
      </c>
      <c r="K123" s="45" t="e">
        <f t="shared" si="1"/>
        <v>#DIV/0!</v>
      </c>
      <c r="L123" s="4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33"/>
      <c r="B124" s="79"/>
      <c r="C124" s="121"/>
      <c r="D124" s="134" t="s">
        <v>277</v>
      </c>
      <c r="E124" s="45"/>
      <c r="F124" s="45"/>
      <c r="G124" s="45"/>
      <c r="H124" s="45"/>
      <c r="I124" s="45"/>
      <c r="J124" s="45">
        <f t="shared" si="0"/>
        <v>0</v>
      </c>
      <c r="K124" s="45" t="e">
        <f t="shared" si="1"/>
        <v>#DIV/0!</v>
      </c>
      <c r="L124" s="4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133"/>
      <c r="B125" s="79"/>
      <c r="C125" s="121"/>
      <c r="D125" s="134" t="s">
        <v>279</v>
      </c>
      <c r="E125" s="45"/>
      <c r="F125" s="45"/>
      <c r="G125" s="45"/>
      <c r="H125" s="45"/>
      <c r="I125" s="45"/>
      <c r="J125" s="45">
        <f t="shared" si="0"/>
        <v>0</v>
      </c>
      <c r="K125" s="45" t="e">
        <f t="shared" si="1"/>
        <v>#DIV/0!</v>
      </c>
      <c r="L125" s="4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133"/>
      <c r="B126" s="79"/>
      <c r="C126" s="121"/>
      <c r="D126" s="134" t="s">
        <v>283</v>
      </c>
      <c r="E126" s="45"/>
      <c r="F126" s="45"/>
      <c r="G126" s="45"/>
      <c r="H126" s="45"/>
      <c r="I126" s="45"/>
      <c r="J126" s="45">
        <f t="shared" si="0"/>
        <v>0</v>
      </c>
      <c r="K126" s="45" t="e">
        <f t="shared" si="1"/>
        <v>#DIV/0!</v>
      </c>
      <c r="L126" s="4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133"/>
      <c r="B127" s="79"/>
      <c r="C127" s="121"/>
      <c r="D127" s="134" t="s">
        <v>285</v>
      </c>
      <c r="E127" s="45"/>
      <c r="F127" s="45"/>
      <c r="G127" s="45"/>
      <c r="H127" s="45"/>
      <c r="I127" s="45"/>
      <c r="J127" s="45">
        <f t="shared" si="0"/>
        <v>0</v>
      </c>
      <c r="K127" s="45" t="e">
        <f t="shared" si="1"/>
        <v>#DIV/0!</v>
      </c>
      <c r="L127" s="4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133"/>
      <c r="B128" s="79"/>
      <c r="C128" s="121"/>
      <c r="D128" s="134" t="s">
        <v>287</v>
      </c>
      <c r="E128" s="45"/>
      <c r="F128" s="45"/>
      <c r="G128" s="45"/>
      <c r="H128" s="45"/>
      <c r="I128" s="45"/>
      <c r="J128" s="45">
        <f t="shared" si="0"/>
        <v>0</v>
      </c>
      <c r="K128" s="45" t="e">
        <f t="shared" si="1"/>
        <v>#DIV/0!</v>
      </c>
      <c r="L128" s="4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133"/>
      <c r="B129" s="79"/>
      <c r="C129" s="121"/>
      <c r="D129" s="134" t="s">
        <v>289</v>
      </c>
      <c r="E129" s="45"/>
      <c r="F129" s="45"/>
      <c r="G129" s="45"/>
      <c r="H129" s="45"/>
      <c r="I129" s="45"/>
      <c r="J129" s="45">
        <f t="shared" si="0"/>
        <v>0</v>
      </c>
      <c r="K129" s="45" t="e">
        <f t="shared" si="1"/>
        <v>#DIV/0!</v>
      </c>
      <c r="L129" s="4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133"/>
      <c r="B130" s="79"/>
      <c r="C130" s="121"/>
      <c r="D130" s="134" t="s">
        <v>291</v>
      </c>
      <c r="E130" s="45"/>
      <c r="F130" s="45"/>
      <c r="G130" s="45"/>
      <c r="H130" s="45"/>
      <c r="I130" s="45"/>
      <c r="J130" s="45">
        <f t="shared" si="0"/>
        <v>0</v>
      </c>
      <c r="K130" s="45" t="e">
        <f t="shared" si="1"/>
        <v>#DIV/0!</v>
      </c>
      <c r="L130" s="4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133"/>
      <c r="B131" s="79"/>
      <c r="C131" s="121"/>
      <c r="D131" s="134" t="s">
        <v>293</v>
      </c>
      <c r="E131" s="45"/>
      <c r="F131" s="45"/>
      <c r="G131" s="45"/>
      <c r="H131" s="45"/>
      <c r="I131" s="45"/>
      <c r="J131" s="45">
        <f t="shared" si="0"/>
        <v>0</v>
      </c>
      <c r="K131" s="45" t="e">
        <f t="shared" si="1"/>
        <v>#DIV/0!</v>
      </c>
      <c r="L131" s="4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133"/>
      <c r="B132" s="79"/>
      <c r="C132" s="121"/>
      <c r="D132" s="134" t="s">
        <v>295</v>
      </c>
      <c r="E132" s="45"/>
      <c r="F132" s="45"/>
      <c r="G132" s="45"/>
      <c r="H132" s="45"/>
      <c r="I132" s="45"/>
      <c r="J132" s="45">
        <f t="shared" si="0"/>
        <v>0</v>
      </c>
      <c r="K132" s="45" t="e">
        <f t="shared" si="1"/>
        <v>#DIV/0!</v>
      </c>
      <c r="L132" s="4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133"/>
      <c r="B133" s="79"/>
      <c r="C133" s="121"/>
      <c r="D133" s="134" t="s">
        <v>297</v>
      </c>
      <c r="E133" s="45"/>
      <c r="F133" s="45"/>
      <c r="G133" s="45"/>
      <c r="H133" s="45"/>
      <c r="I133" s="45"/>
      <c r="J133" s="45">
        <f t="shared" si="0"/>
        <v>0</v>
      </c>
      <c r="K133" s="45" t="e">
        <f t="shared" si="1"/>
        <v>#DIV/0!</v>
      </c>
      <c r="L133" s="4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133"/>
      <c r="B134" s="79"/>
      <c r="C134" s="121"/>
      <c r="D134" s="134" t="s">
        <v>299</v>
      </c>
      <c r="E134" s="45"/>
      <c r="F134" s="45"/>
      <c r="G134" s="45"/>
      <c r="H134" s="45"/>
      <c r="I134" s="45"/>
      <c r="J134" s="45">
        <f t="shared" si="0"/>
        <v>0</v>
      </c>
      <c r="K134" s="45" t="e">
        <f t="shared" si="1"/>
        <v>#DIV/0!</v>
      </c>
      <c r="L134" s="4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133"/>
      <c r="B135" s="79"/>
      <c r="C135" s="121"/>
      <c r="D135" s="134" t="s">
        <v>301</v>
      </c>
      <c r="E135" s="45"/>
      <c r="F135" s="45"/>
      <c r="G135" s="45"/>
      <c r="H135" s="45"/>
      <c r="I135" s="45"/>
      <c r="J135" s="45">
        <f t="shared" si="0"/>
        <v>0</v>
      </c>
      <c r="K135" s="45" t="e">
        <f t="shared" si="1"/>
        <v>#DIV/0!</v>
      </c>
      <c r="L135" s="4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133"/>
      <c r="B136" s="79"/>
      <c r="C136" s="121"/>
      <c r="D136" s="134" t="s">
        <v>302</v>
      </c>
      <c r="E136" s="45"/>
      <c r="F136" s="45"/>
      <c r="G136" s="45"/>
      <c r="H136" s="45"/>
      <c r="I136" s="45"/>
      <c r="J136" s="45">
        <f t="shared" si="0"/>
        <v>0</v>
      </c>
      <c r="K136" s="45" t="e">
        <f t="shared" si="1"/>
        <v>#DIV/0!</v>
      </c>
      <c r="L136" s="4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133"/>
      <c r="B137" s="79"/>
      <c r="C137" s="121"/>
      <c r="D137" s="134" t="s">
        <v>304</v>
      </c>
      <c r="E137" s="45"/>
      <c r="F137" s="45"/>
      <c r="G137" s="45"/>
      <c r="H137" s="45"/>
      <c r="I137" s="45"/>
      <c r="J137" s="45">
        <f t="shared" si="0"/>
        <v>0</v>
      </c>
      <c r="K137" s="45" t="e">
        <f t="shared" si="1"/>
        <v>#DIV/0!</v>
      </c>
      <c r="L137" s="4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133"/>
      <c r="B138" s="79"/>
      <c r="C138" s="121"/>
      <c r="D138" s="134" t="s">
        <v>306</v>
      </c>
      <c r="E138" s="45"/>
      <c r="F138" s="45"/>
      <c r="G138" s="45"/>
      <c r="H138" s="45"/>
      <c r="I138" s="45"/>
      <c r="J138" s="45">
        <f t="shared" si="0"/>
        <v>0</v>
      </c>
      <c r="K138" s="45" t="e">
        <f t="shared" si="1"/>
        <v>#DIV/0!</v>
      </c>
      <c r="L138" s="4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133"/>
      <c r="B139" s="79"/>
      <c r="C139" s="121"/>
      <c r="D139" s="134" t="s">
        <v>309</v>
      </c>
      <c r="E139" s="45"/>
      <c r="F139" s="45"/>
      <c r="G139" s="45"/>
      <c r="H139" s="45"/>
      <c r="I139" s="45"/>
      <c r="J139" s="45">
        <f t="shared" si="0"/>
        <v>0</v>
      </c>
      <c r="K139" s="45" t="e">
        <f t="shared" si="1"/>
        <v>#DIV/0!</v>
      </c>
      <c r="L139" s="4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133"/>
      <c r="B140" s="79"/>
      <c r="C140" s="121"/>
      <c r="D140" s="80" t="s">
        <v>41</v>
      </c>
      <c r="E140" s="45"/>
      <c r="F140" s="45"/>
      <c r="G140" s="45"/>
      <c r="H140" s="45"/>
      <c r="I140" s="45"/>
      <c r="J140" s="45">
        <f>SUM(J99:J139)</f>
        <v>0</v>
      </c>
      <c r="K140" s="45" t="e">
        <f t="shared" si="1"/>
        <v>#DIV/0!</v>
      </c>
      <c r="L140" s="4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320"/>
      <c r="B141" s="268"/>
      <c r="C141" s="176"/>
      <c r="D141" s="217"/>
      <c r="E141" s="70"/>
      <c r="F141" s="70"/>
      <c r="G141" s="70"/>
      <c r="H141" s="291"/>
      <c r="I141" s="71"/>
      <c r="J141" s="71"/>
      <c r="K141" s="71"/>
      <c r="L141" s="71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267"/>
      <c r="B142" s="883" t="s">
        <v>958</v>
      </c>
      <c r="C142" s="176"/>
      <c r="D142" s="217"/>
      <c r="E142" s="70"/>
      <c r="F142" s="70"/>
      <c r="G142" s="70"/>
      <c r="H142" s="508"/>
      <c r="I142" s="505"/>
      <c r="J142" s="505"/>
      <c r="K142" s="886"/>
      <c r="L142" s="886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33"/>
      <c r="B143" s="883" t="s">
        <v>323</v>
      </c>
      <c r="C143" s="176"/>
      <c r="D143" s="217"/>
      <c r="E143" s="70"/>
      <c r="F143" s="70"/>
      <c r="G143" s="375"/>
      <c r="H143" s="508"/>
      <c r="I143" s="505"/>
      <c r="J143" s="505"/>
      <c r="K143" s="882"/>
      <c r="L143" s="50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267"/>
      <c r="B144" s="268" t="s">
        <v>587</v>
      </c>
      <c r="C144" s="176"/>
      <c r="D144" s="887"/>
      <c r="E144" s="70"/>
      <c r="F144" s="70"/>
      <c r="G144" s="375"/>
      <c r="H144" s="71"/>
      <c r="I144" s="71"/>
      <c r="J144" s="71"/>
      <c r="K144" s="71"/>
      <c r="L144" s="71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33"/>
      <c r="B145" s="268" t="s">
        <v>959</v>
      </c>
      <c r="C145" s="176"/>
      <c r="D145" s="217"/>
      <c r="E145" s="70"/>
      <c r="F145" s="70"/>
      <c r="G145" s="70"/>
      <c r="H145" s="71"/>
      <c r="I145" s="71"/>
      <c r="J145" s="71"/>
      <c r="K145" s="71"/>
      <c r="L145" s="71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33"/>
      <c r="B146" s="268" t="s">
        <v>960</v>
      </c>
      <c r="C146" s="176"/>
      <c r="D146" s="217"/>
      <c r="E146" s="70"/>
      <c r="F146" s="70"/>
      <c r="G146" s="70"/>
      <c r="H146" s="71"/>
      <c r="I146" s="71"/>
      <c r="J146" s="71"/>
      <c r="K146" s="71"/>
      <c r="L146" s="71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33"/>
      <c r="B147" s="268" t="s">
        <v>70</v>
      </c>
      <c r="C147" s="176"/>
      <c r="D147" s="217"/>
      <c r="E147" s="70"/>
      <c r="F147" s="70"/>
      <c r="G147" s="70"/>
      <c r="H147" s="71"/>
      <c r="I147" s="71"/>
      <c r="J147" s="71"/>
      <c r="K147" s="71"/>
      <c r="L147" s="71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33"/>
      <c r="B148" s="79" t="s">
        <v>953</v>
      </c>
      <c r="C148" s="176"/>
      <c r="D148" s="217"/>
      <c r="E148" s="70"/>
      <c r="F148" s="70"/>
      <c r="G148" s="70"/>
      <c r="H148" s="291"/>
      <c r="I148" s="71"/>
      <c r="J148" s="71"/>
      <c r="K148" s="71"/>
      <c r="L148" s="71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133"/>
      <c r="B149" s="79"/>
      <c r="C149" s="121"/>
      <c r="D149" s="134" t="s">
        <v>202</v>
      </c>
      <c r="E149" s="45"/>
      <c r="F149" s="45"/>
      <c r="G149" s="45"/>
      <c r="H149" s="45"/>
      <c r="I149" s="45"/>
      <c r="J149" s="45">
        <f t="shared" ref="J149:J189" si="2">SUM(E149:I149)</f>
        <v>0</v>
      </c>
      <c r="K149" s="45" t="e">
        <f t="shared" ref="K149:K190" si="3">J149/E149</f>
        <v>#DIV/0!</v>
      </c>
      <c r="L149" s="4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133"/>
      <c r="B150" s="79"/>
      <c r="C150" s="121"/>
      <c r="D150" s="134" t="s">
        <v>205</v>
      </c>
      <c r="E150" s="45"/>
      <c r="F150" s="45"/>
      <c r="G150" s="45"/>
      <c r="H150" s="45"/>
      <c r="I150" s="45"/>
      <c r="J150" s="45">
        <f t="shared" si="2"/>
        <v>0</v>
      </c>
      <c r="K150" s="45" t="e">
        <f t="shared" si="3"/>
        <v>#DIV/0!</v>
      </c>
      <c r="L150" s="4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133"/>
      <c r="B151" s="79"/>
      <c r="C151" s="121"/>
      <c r="D151" s="134" t="s">
        <v>210</v>
      </c>
      <c r="E151" s="45"/>
      <c r="F151" s="45"/>
      <c r="G151" s="45"/>
      <c r="H151" s="45"/>
      <c r="I151" s="45"/>
      <c r="J151" s="45">
        <f t="shared" si="2"/>
        <v>0</v>
      </c>
      <c r="K151" s="45" t="e">
        <f t="shared" si="3"/>
        <v>#DIV/0!</v>
      </c>
      <c r="L151" s="4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133"/>
      <c r="B152" s="79"/>
      <c r="C152" s="121"/>
      <c r="D152" s="134" t="s">
        <v>213</v>
      </c>
      <c r="E152" s="45"/>
      <c r="F152" s="45"/>
      <c r="G152" s="45"/>
      <c r="H152" s="45"/>
      <c r="I152" s="45"/>
      <c r="J152" s="45">
        <f t="shared" si="2"/>
        <v>0</v>
      </c>
      <c r="K152" s="45" t="e">
        <f t="shared" si="3"/>
        <v>#DIV/0!</v>
      </c>
      <c r="L152" s="4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133"/>
      <c r="B153" s="79"/>
      <c r="C153" s="121"/>
      <c r="D153" s="134" t="s">
        <v>216</v>
      </c>
      <c r="E153" s="45"/>
      <c r="F153" s="45"/>
      <c r="G153" s="45"/>
      <c r="H153" s="45"/>
      <c r="I153" s="45"/>
      <c r="J153" s="45">
        <f t="shared" si="2"/>
        <v>0</v>
      </c>
      <c r="K153" s="45" t="e">
        <f t="shared" si="3"/>
        <v>#DIV/0!</v>
      </c>
      <c r="L153" s="4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133"/>
      <c r="B154" s="79"/>
      <c r="C154" s="121"/>
      <c r="D154" s="134" t="s">
        <v>218</v>
      </c>
      <c r="E154" s="45"/>
      <c r="F154" s="45"/>
      <c r="G154" s="45"/>
      <c r="H154" s="45"/>
      <c r="I154" s="45"/>
      <c r="J154" s="45">
        <f t="shared" si="2"/>
        <v>0</v>
      </c>
      <c r="K154" s="45" t="e">
        <f t="shared" si="3"/>
        <v>#DIV/0!</v>
      </c>
      <c r="L154" s="4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133"/>
      <c r="B155" s="79"/>
      <c r="C155" s="121"/>
      <c r="D155" s="134" t="s">
        <v>220</v>
      </c>
      <c r="E155" s="45"/>
      <c r="F155" s="45"/>
      <c r="G155" s="45"/>
      <c r="H155" s="45"/>
      <c r="I155" s="45"/>
      <c r="J155" s="45">
        <f t="shared" si="2"/>
        <v>0</v>
      </c>
      <c r="K155" s="45" t="e">
        <f t="shared" si="3"/>
        <v>#DIV/0!</v>
      </c>
      <c r="L155" s="4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133"/>
      <c r="B156" s="79"/>
      <c r="C156" s="121"/>
      <c r="D156" s="134" t="s">
        <v>223</v>
      </c>
      <c r="E156" s="45"/>
      <c r="F156" s="45"/>
      <c r="G156" s="45"/>
      <c r="H156" s="45"/>
      <c r="I156" s="45"/>
      <c r="J156" s="45">
        <f t="shared" si="2"/>
        <v>0</v>
      </c>
      <c r="K156" s="45" t="e">
        <f t="shared" si="3"/>
        <v>#DIV/0!</v>
      </c>
      <c r="L156" s="4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133"/>
      <c r="B157" s="79"/>
      <c r="C157" s="121"/>
      <c r="D157" s="134" t="s">
        <v>225</v>
      </c>
      <c r="E157" s="45"/>
      <c r="F157" s="45"/>
      <c r="G157" s="45"/>
      <c r="H157" s="45"/>
      <c r="I157" s="45"/>
      <c r="J157" s="45">
        <f t="shared" si="2"/>
        <v>0</v>
      </c>
      <c r="K157" s="45" t="e">
        <f t="shared" si="3"/>
        <v>#DIV/0!</v>
      </c>
      <c r="L157" s="4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133"/>
      <c r="B158" s="79"/>
      <c r="C158" s="121"/>
      <c r="D158" s="134" t="s">
        <v>227</v>
      </c>
      <c r="E158" s="45"/>
      <c r="F158" s="45"/>
      <c r="G158" s="45"/>
      <c r="H158" s="45"/>
      <c r="I158" s="45"/>
      <c r="J158" s="45">
        <f t="shared" si="2"/>
        <v>0</v>
      </c>
      <c r="K158" s="45" t="e">
        <f t="shared" si="3"/>
        <v>#DIV/0!</v>
      </c>
      <c r="L158" s="4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133"/>
      <c r="B159" s="79"/>
      <c r="C159" s="121"/>
      <c r="D159" s="134" t="s">
        <v>229</v>
      </c>
      <c r="E159" s="45"/>
      <c r="F159" s="45"/>
      <c r="G159" s="45"/>
      <c r="H159" s="45"/>
      <c r="I159" s="45"/>
      <c r="J159" s="45">
        <f t="shared" si="2"/>
        <v>0</v>
      </c>
      <c r="K159" s="45" t="e">
        <f t="shared" si="3"/>
        <v>#DIV/0!</v>
      </c>
      <c r="L159" s="4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133"/>
      <c r="B160" s="79"/>
      <c r="C160" s="121"/>
      <c r="D160" s="134" t="s">
        <v>234</v>
      </c>
      <c r="E160" s="45"/>
      <c r="F160" s="45"/>
      <c r="G160" s="45"/>
      <c r="H160" s="45"/>
      <c r="I160" s="45"/>
      <c r="J160" s="45">
        <f t="shared" si="2"/>
        <v>0</v>
      </c>
      <c r="K160" s="45" t="e">
        <f t="shared" si="3"/>
        <v>#DIV/0!</v>
      </c>
      <c r="L160" s="4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133"/>
      <c r="B161" s="79"/>
      <c r="C161" s="121"/>
      <c r="D161" s="134" t="s">
        <v>236</v>
      </c>
      <c r="E161" s="45"/>
      <c r="F161" s="45"/>
      <c r="G161" s="45"/>
      <c r="H161" s="45"/>
      <c r="I161" s="45"/>
      <c r="J161" s="45">
        <f t="shared" si="2"/>
        <v>0</v>
      </c>
      <c r="K161" s="45" t="e">
        <f t="shared" si="3"/>
        <v>#DIV/0!</v>
      </c>
      <c r="L161" s="4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133"/>
      <c r="B162" s="79"/>
      <c r="C162" s="121"/>
      <c r="D162" s="134" t="s">
        <v>241</v>
      </c>
      <c r="E162" s="45"/>
      <c r="F162" s="45"/>
      <c r="G162" s="45"/>
      <c r="H162" s="45"/>
      <c r="I162" s="45"/>
      <c r="J162" s="45">
        <f t="shared" si="2"/>
        <v>0</v>
      </c>
      <c r="K162" s="45" t="e">
        <f t="shared" si="3"/>
        <v>#DIV/0!</v>
      </c>
      <c r="L162" s="4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133"/>
      <c r="B163" s="79"/>
      <c r="C163" s="121"/>
      <c r="D163" s="134" t="s">
        <v>243</v>
      </c>
      <c r="E163" s="45"/>
      <c r="F163" s="45"/>
      <c r="G163" s="45"/>
      <c r="H163" s="45"/>
      <c r="I163" s="45"/>
      <c r="J163" s="45">
        <f t="shared" si="2"/>
        <v>0</v>
      </c>
      <c r="K163" s="45" t="e">
        <f t="shared" si="3"/>
        <v>#DIV/0!</v>
      </c>
      <c r="L163" s="4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133"/>
      <c r="B164" s="79"/>
      <c r="C164" s="121"/>
      <c r="D164" s="134" t="s">
        <v>246</v>
      </c>
      <c r="E164" s="45"/>
      <c r="F164" s="45"/>
      <c r="G164" s="45"/>
      <c r="H164" s="45"/>
      <c r="I164" s="45"/>
      <c r="J164" s="45">
        <f t="shared" si="2"/>
        <v>0</v>
      </c>
      <c r="K164" s="45" t="e">
        <f t="shared" si="3"/>
        <v>#DIV/0!</v>
      </c>
      <c r="L164" s="4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133"/>
      <c r="B165" s="79"/>
      <c r="C165" s="121"/>
      <c r="D165" s="134" t="s">
        <v>249</v>
      </c>
      <c r="E165" s="45"/>
      <c r="F165" s="45"/>
      <c r="G165" s="45"/>
      <c r="H165" s="45"/>
      <c r="I165" s="45"/>
      <c r="J165" s="45">
        <f t="shared" si="2"/>
        <v>0</v>
      </c>
      <c r="K165" s="45" t="e">
        <f t="shared" si="3"/>
        <v>#DIV/0!</v>
      </c>
      <c r="L165" s="4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133"/>
      <c r="B166" s="79"/>
      <c r="C166" s="121"/>
      <c r="D166" s="134" t="s">
        <v>253</v>
      </c>
      <c r="E166" s="45"/>
      <c r="F166" s="45"/>
      <c r="G166" s="45"/>
      <c r="H166" s="45"/>
      <c r="I166" s="45"/>
      <c r="J166" s="45">
        <f t="shared" si="2"/>
        <v>0</v>
      </c>
      <c r="K166" s="45" t="e">
        <f t="shared" si="3"/>
        <v>#DIV/0!</v>
      </c>
      <c r="L166" s="4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133"/>
      <c r="B167" s="79"/>
      <c r="C167" s="121"/>
      <c r="D167" s="134" t="s">
        <v>256</v>
      </c>
      <c r="E167" s="45"/>
      <c r="F167" s="45"/>
      <c r="G167" s="45"/>
      <c r="H167" s="45"/>
      <c r="I167" s="45"/>
      <c r="J167" s="45">
        <f t="shared" si="2"/>
        <v>0</v>
      </c>
      <c r="K167" s="45" t="e">
        <f t="shared" si="3"/>
        <v>#DIV/0!</v>
      </c>
      <c r="L167" s="4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133"/>
      <c r="B168" s="79"/>
      <c r="C168" s="121"/>
      <c r="D168" s="134" t="s">
        <v>259</v>
      </c>
      <c r="E168" s="45"/>
      <c r="F168" s="45"/>
      <c r="G168" s="45"/>
      <c r="H168" s="45"/>
      <c r="I168" s="45"/>
      <c r="J168" s="45">
        <f t="shared" si="2"/>
        <v>0</v>
      </c>
      <c r="K168" s="45" t="e">
        <f t="shared" si="3"/>
        <v>#DIV/0!</v>
      </c>
      <c r="L168" s="4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133"/>
      <c r="B169" s="79"/>
      <c r="C169" s="121"/>
      <c r="D169" s="134" t="s">
        <v>261</v>
      </c>
      <c r="E169" s="45"/>
      <c r="F169" s="45"/>
      <c r="G169" s="45"/>
      <c r="H169" s="45"/>
      <c r="I169" s="45"/>
      <c r="J169" s="45">
        <f t="shared" si="2"/>
        <v>0</v>
      </c>
      <c r="K169" s="45" t="e">
        <f t="shared" si="3"/>
        <v>#DIV/0!</v>
      </c>
      <c r="L169" s="4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133"/>
      <c r="B170" s="79"/>
      <c r="C170" s="121"/>
      <c r="D170" s="134" t="s">
        <v>263</v>
      </c>
      <c r="E170" s="45"/>
      <c r="F170" s="45"/>
      <c r="G170" s="45"/>
      <c r="H170" s="45"/>
      <c r="I170" s="45"/>
      <c r="J170" s="45">
        <f t="shared" si="2"/>
        <v>0</v>
      </c>
      <c r="K170" s="45" t="e">
        <f t="shared" si="3"/>
        <v>#DIV/0!</v>
      </c>
      <c r="L170" s="4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133"/>
      <c r="B171" s="79"/>
      <c r="C171" s="121"/>
      <c r="D171" s="134" t="s">
        <v>265</v>
      </c>
      <c r="E171" s="45"/>
      <c r="F171" s="45"/>
      <c r="G171" s="45"/>
      <c r="H171" s="45"/>
      <c r="I171" s="45"/>
      <c r="J171" s="45">
        <f t="shared" si="2"/>
        <v>0</v>
      </c>
      <c r="K171" s="45" t="e">
        <f t="shared" si="3"/>
        <v>#DIV/0!</v>
      </c>
      <c r="L171" s="4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133"/>
      <c r="B172" s="79"/>
      <c r="C172" s="121"/>
      <c r="D172" s="134" t="s">
        <v>269</v>
      </c>
      <c r="E172" s="45"/>
      <c r="F172" s="45"/>
      <c r="G172" s="45"/>
      <c r="H172" s="45"/>
      <c r="I172" s="45"/>
      <c r="J172" s="45">
        <f t="shared" si="2"/>
        <v>0</v>
      </c>
      <c r="K172" s="45" t="e">
        <f t="shared" si="3"/>
        <v>#DIV/0!</v>
      </c>
      <c r="L172" s="4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133"/>
      <c r="B173" s="79"/>
      <c r="C173" s="121"/>
      <c r="D173" s="134" t="s">
        <v>274</v>
      </c>
      <c r="E173" s="45"/>
      <c r="F173" s="45"/>
      <c r="G173" s="45"/>
      <c r="H173" s="45"/>
      <c r="I173" s="45"/>
      <c r="J173" s="45">
        <f t="shared" si="2"/>
        <v>0</v>
      </c>
      <c r="K173" s="45" t="e">
        <f t="shared" si="3"/>
        <v>#DIV/0!</v>
      </c>
      <c r="L173" s="4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133"/>
      <c r="B174" s="79"/>
      <c r="C174" s="121"/>
      <c r="D174" s="134" t="s">
        <v>277</v>
      </c>
      <c r="E174" s="45"/>
      <c r="F174" s="45"/>
      <c r="G174" s="45"/>
      <c r="H174" s="45"/>
      <c r="I174" s="45"/>
      <c r="J174" s="45">
        <f t="shared" si="2"/>
        <v>0</v>
      </c>
      <c r="K174" s="45" t="e">
        <f t="shared" si="3"/>
        <v>#DIV/0!</v>
      </c>
      <c r="L174" s="4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133"/>
      <c r="B175" s="79"/>
      <c r="C175" s="121"/>
      <c r="D175" s="134" t="s">
        <v>279</v>
      </c>
      <c r="E175" s="45"/>
      <c r="F175" s="45"/>
      <c r="G175" s="45"/>
      <c r="H175" s="45"/>
      <c r="I175" s="45"/>
      <c r="J175" s="45">
        <f t="shared" si="2"/>
        <v>0</v>
      </c>
      <c r="K175" s="45" t="e">
        <f t="shared" si="3"/>
        <v>#DIV/0!</v>
      </c>
      <c r="L175" s="4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133"/>
      <c r="B176" s="79"/>
      <c r="C176" s="121"/>
      <c r="D176" s="134" t="s">
        <v>283</v>
      </c>
      <c r="E176" s="45"/>
      <c r="F176" s="45"/>
      <c r="G176" s="45"/>
      <c r="H176" s="45"/>
      <c r="I176" s="45"/>
      <c r="J176" s="45">
        <f t="shared" si="2"/>
        <v>0</v>
      </c>
      <c r="K176" s="45" t="e">
        <f t="shared" si="3"/>
        <v>#DIV/0!</v>
      </c>
      <c r="L176" s="4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133"/>
      <c r="B177" s="79"/>
      <c r="C177" s="121"/>
      <c r="D177" s="134" t="s">
        <v>285</v>
      </c>
      <c r="E177" s="45"/>
      <c r="F177" s="45"/>
      <c r="G177" s="45"/>
      <c r="H177" s="45"/>
      <c r="I177" s="45"/>
      <c r="J177" s="45">
        <f t="shared" si="2"/>
        <v>0</v>
      </c>
      <c r="K177" s="45" t="e">
        <f t="shared" si="3"/>
        <v>#DIV/0!</v>
      </c>
      <c r="L177" s="4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133"/>
      <c r="B178" s="79"/>
      <c r="C178" s="121"/>
      <c r="D178" s="134" t="s">
        <v>287</v>
      </c>
      <c r="E178" s="45"/>
      <c r="F178" s="45"/>
      <c r="G178" s="45"/>
      <c r="H178" s="45"/>
      <c r="I178" s="45"/>
      <c r="J178" s="45">
        <f t="shared" si="2"/>
        <v>0</v>
      </c>
      <c r="K178" s="45" t="e">
        <f t="shared" si="3"/>
        <v>#DIV/0!</v>
      </c>
      <c r="L178" s="4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133"/>
      <c r="B179" s="79"/>
      <c r="C179" s="121"/>
      <c r="D179" s="134" t="s">
        <v>289</v>
      </c>
      <c r="E179" s="45"/>
      <c r="F179" s="45"/>
      <c r="G179" s="45"/>
      <c r="H179" s="45"/>
      <c r="I179" s="45"/>
      <c r="J179" s="45">
        <f t="shared" si="2"/>
        <v>0</v>
      </c>
      <c r="K179" s="45" t="e">
        <f t="shared" si="3"/>
        <v>#DIV/0!</v>
      </c>
      <c r="L179" s="4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133"/>
      <c r="B180" s="79"/>
      <c r="C180" s="121"/>
      <c r="D180" s="134" t="s">
        <v>291</v>
      </c>
      <c r="E180" s="45"/>
      <c r="F180" s="45"/>
      <c r="G180" s="45"/>
      <c r="H180" s="45"/>
      <c r="I180" s="45"/>
      <c r="J180" s="45">
        <f t="shared" si="2"/>
        <v>0</v>
      </c>
      <c r="K180" s="45" t="e">
        <f t="shared" si="3"/>
        <v>#DIV/0!</v>
      </c>
      <c r="L180" s="4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133"/>
      <c r="B181" s="79"/>
      <c r="C181" s="121"/>
      <c r="D181" s="134" t="s">
        <v>293</v>
      </c>
      <c r="E181" s="45"/>
      <c r="F181" s="45"/>
      <c r="G181" s="45"/>
      <c r="H181" s="45"/>
      <c r="I181" s="45"/>
      <c r="J181" s="45">
        <f t="shared" si="2"/>
        <v>0</v>
      </c>
      <c r="K181" s="45" t="e">
        <f t="shared" si="3"/>
        <v>#DIV/0!</v>
      </c>
      <c r="L181" s="4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133"/>
      <c r="B182" s="79"/>
      <c r="C182" s="121"/>
      <c r="D182" s="134" t="s">
        <v>295</v>
      </c>
      <c r="E182" s="45"/>
      <c r="F182" s="45"/>
      <c r="G182" s="45"/>
      <c r="H182" s="45"/>
      <c r="I182" s="45"/>
      <c r="J182" s="45">
        <f t="shared" si="2"/>
        <v>0</v>
      </c>
      <c r="K182" s="45" t="e">
        <f t="shared" si="3"/>
        <v>#DIV/0!</v>
      </c>
      <c r="L182" s="4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133"/>
      <c r="B183" s="79"/>
      <c r="C183" s="121"/>
      <c r="D183" s="134" t="s">
        <v>297</v>
      </c>
      <c r="E183" s="45"/>
      <c r="F183" s="45"/>
      <c r="G183" s="45"/>
      <c r="H183" s="45"/>
      <c r="I183" s="45"/>
      <c r="J183" s="45">
        <f t="shared" si="2"/>
        <v>0</v>
      </c>
      <c r="K183" s="45" t="e">
        <f t="shared" si="3"/>
        <v>#DIV/0!</v>
      </c>
      <c r="L183" s="4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133"/>
      <c r="B184" s="79"/>
      <c r="C184" s="121"/>
      <c r="D184" s="134" t="s">
        <v>299</v>
      </c>
      <c r="E184" s="45"/>
      <c r="F184" s="45"/>
      <c r="G184" s="45"/>
      <c r="H184" s="45"/>
      <c r="I184" s="45"/>
      <c r="J184" s="45">
        <f t="shared" si="2"/>
        <v>0</v>
      </c>
      <c r="K184" s="45" t="e">
        <f t="shared" si="3"/>
        <v>#DIV/0!</v>
      </c>
      <c r="L184" s="4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133"/>
      <c r="B185" s="79"/>
      <c r="C185" s="121"/>
      <c r="D185" s="134" t="s">
        <v>301</v>
      </c>
      <c r="E185" s="45"/>
      <c r="F185" s="45"/>
      <c r="G185" s="45"/>
      <c r="H185" s="45"/>
      <c r="I185" s="45"/>
      <c r="J185" s="45">
        <f t="shared" si="2"/>
        <v>0</v>
      </c>
      <c r="K185" s="45" t="e">
        <f t="shared" si="3"/>
        <v>#DIV/0!</v>
      </c>
      <c r="L185" s="4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133"/>
      <c r="B186" s="79"/>
      <c r="C186" s="121"/>
      <c r="D186" s="134" t="s">
        <v>302</v>
      </c>
      <c r="E186" s="45"/>
      <c r="F186" s="45"/>
      <c r="G186" s="45"/>
      <c r="H186" s="45"/>
      <c r="I186" s="45"/>
      <c r="J186" s="45">
        <f t="shared" si="2"/>
        <v>0</v>
      </c>
      <c r="K186" s="45" t="e">
        <f t="shared" si="3"/>
        <v>#DIV/0!</v>
      </c>
      <c r="L186" s="4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133"/>
      <c r="B187" s="79"/>
      <c r="C187" s="121"/>
      <c r="D187" s="134" t="s">
        <v>304</v>
      </c>
      <c r="E187" s="45"/>
      <c r="F187" s="45"/>
      <c r="G187" s="45"/>
      <c r="H187" s="45"/>
      <c r="I187" s="45"/>
      <c r="J187" s="45">
        <f t="shared" si="2"/>
        <v>0</v>
      </c>
      <c r="K187" s="45" t="e">
        <f t="shared" si="3"/>
        <v>#DIV/0!</v>
      </c>
      <c r="L187" s="4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133"/>
      <c r="B188" s="79"/>
      <c r="C188" s="121"/>
      <c r="D188" s="134" t="s">
        <v>306</v>
      </c>
      <c r="E188" s="45"/>
      <c r="F188" s="45"/>
      <c r="G188" s="45"/>
      <c r="H188" s="45"/>
      <c r="I188" s="45"/>
      <c r="J188" s="45">
        <f t="shared" si="2"/>
        <v>0</v>
      </c>
      <c r="K188" s="45" t="e">
        <f t="shared" si="3"/>
        <v>#DIV/0!</v>
      </c>
      <c r="L188" s="4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133"/>
      <c r="B189" s="79"/>
      <c r="C189" s="121"/>
      <c r="D189" s="134" t="s">
        <v>309</v>
      </c>
      <c r="E189" s="45"/>
      <c r="F189" s="45"/>
      <c r="G189" s="45"/>
      <c r="H189" s="45"/>
      <c r="I189" s="45"/>
      <c r="J189" s="45">
        <f t="shared" si="2"/>
        <v>0</v>
      </c>
      <c r="K189" s="45" t="e">
        <f t="shared" si="3"/>
        <v>#DIV/0!</v>
      </c>
      <c r="L189" s="4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133"/>
      <c r="B190" s="79"/>
      <c r="C190" s="121"/>
      <c r="D190" s="80" t="s">
        <v>41</v>
      </c>
      <c r="E190" s="45"/>
      <c r="F190" s="45"/>
      <c r="G190" s="45"/>
      <c r="H190" s="45"/>
      <c r="I190" s="45"/>
      <c r="J190" s="45">
        <f>SUM(J149:J189)</f>
        <v>0</v>
      </c>
      <c r="K190" s="45" t="e">
        <f t="shared" si="3"/>
        <v>#DIV/0!</v>
      </c>
      <c r="L190" s="4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320"/>
      <c r="B191" s="268"/>
      <c r="C191" s="176"/>
      <c r="D191" s="217"/>
      <c r="E191" s="70"/>
      <c r="F191" s="70"/>
      <c r="G191" s="70"/>
      <c r="H191" s="291"/>
      <c r="I191" s="71"/>
      <c r="J191" s="71"/>
      <c r="K191" s="71"/>
      <c r="L191" s="71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5.5" customHeight="1">
      <c r="A192" s="533" t="s">
        <v>486</v>
      </c>
      <c r="B192" s="360" t="s">
        <v>324</v>
      </c>
      <c r="C192" s="361"/>
      <c r="D192" s="362"/>
      <c r="E192" s="70"/>
      <c r="F192" s="70"/>
      <c r="G192" s="375"/>
      <c r="H192" s="508"/>
      <c r="I192" s="505"/>
      <c r="J192" s="505"/>
      <c r="K192" s="882"/>
      <c r="L192" s="50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267" t="s">
        <v>486</v>
      </c>
      <c r="B193" s="268" t="s">
        <v>449</v>
      </c>
      <c r="C193" s="277"/>
      <c r="D193" s="463"/>
      <c r="E193" s="70"/>
      <c r="F193" s="70"/>
      <c r="G193" s="375"/>
      <c r="H193" s="291"/>
      <c r="I193" s="71"/>
      <c r="J193" s="71"/>
      <c r="K193" s="505"/>
      <c r="L193" s="50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33"/>
      <c r="B194" s="268" t="s">
        <v>555</v>
      </c>
      <c r="C194" s="277" t="s">
        <v>961</v>
      </c>
      <c r="D194" s="463"/>
      <c r="E194" s="70"/>
      <c r="F194" s="70"/>
      <c r="G194" s="70"/>
      <c r="H194" s="291"/>
      <c r="I194" s="71"/>
      <c r="J194" s="71"/>
      <c r="K194" s="71"/>
      <c r="L194" s="71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33"/>
      <c r="B195" s="268" t="s">
        <v>455</v>
      </c>
      <c r="C195" s="888" t="s">
        <v>962</v>
      </c>
      <c r="D195" s="217"/>
      <c r="E195" s="70"/>
      <c r="F195" s="70"/>
      <c r="G195" s="70"/>
      <c r="H195" s="291"/>
      <c r="I195" s="71"/>
      <c r="J195" s="71"/>
      <c r="K195" s="71"/>
      <c r="L195" s="71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33"/>
      <c r="B196" s="268" t="s">
        <v>70</v>
      </c>
      <c r="C196" s="176"/>
      <c r="D196" s="217"/>
      <c r="E196" s="70"/>
      <c r="F196" s="70"/>
      <c r="G196" s="70"/>
      <c r="H196" s="291"/>
      <c r="I196" s="71"/>
      <c r="J196" s="71"/>
      <c r="K196" s="71"/>
      <c r="L196" s="71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33"/>
      <c r="B197" s="268"/>
      <c r="C197" s="176"/>
      <c r="D197" s="217"/>
      <c r="E197" s="70"/>
      <c r="F197" s="70"/>
      <c r="G197" s="70"/>
      <c r="H197" s="889"/>
      <c r="I197" s="71"/>
      <c r="J197" s="71"/>
      <c r="K197" s="71"/>
      <c r="L197" s="71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890"/>
      <c r="B198" s="891"/>
      <c r="C198" s="892"/>
      <c r="D198" s="893"/>
      <c r="E198" s="200"/>
      <c r="F198" s="200"/>
      <c r="G198" s="200"/>
      <c r="H198" s="894"/>
      <c r="I198" s="203"/>
      <c r="J198" s="203"/>
      <c r="K198" s="71"/>
      <c r="L198" s="71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876"/>
      <c r="B199" s="877" t="s">
        <v>963</v>
      </c>
      <c r="C199" s="878"/>
      <c r="D199" s="879"/>
      <c r="E199" s="139"/>
      <c r="F199" s="139"/>
      <c r="G199" s="139"/>
      <c r="H199" s="290"/>
      <c r="I199" s="141"/>
      <c r="J199" s="141"/>
      <c r="K199" s="71"/>
      <c r="L199" s="71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113" t="s">
        <v>949</v>
      </c>
      <c r="B200" s="880" t="s">
        <v>325</v>
      </c>
      <c r="C200" s="293"/>
      <c r="D200" s="273"/>
      <c r="E200" s="53"/>
      <c r="F200" s="53"/>
      <c r="G200" s="561"/>
      <c r="H200" s="763"/>
      <c r="I200" s="764"/>
      <c r="J200" s="764"/>
      <c r="K200" s="882"/>
      <c r="L200" s="50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267" t="s">
        <v>131</v>
      </c>
      <c r="B201" s="268" t="s">
        <v>449</v>
      </c>
      <c r="C201" s="176"/>
      <c r="D201" s="217"/>
      <c r="E201" s="70"/>
      <c r="F201" s="70"/>
      <c r="G201" s="375"/>
      <c r="H201" s="71"/>
      <c r="I201" s="71"/>
      <c r="J201" s="71"/>
      <c r="K201" s="71"/>
      <c r="L201" s="71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267"/>
      <c r="B202" s="268" t="s">
        <v>964</v>
      </c>
      <c r="C202" s="176"/>
      <c r="D202" s="217"/>
      <c r="E202" s="70"/>
      <c r="F202" s="70"/>
      <c r="G202" s="375"/>
      <c r="H202" s="71"/>
      <c r="I202" s="71"/>
      <c r="J202" s="71"/>
      <c r="K202" s="71"/>
      <c r="L202" s="71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33"/>
      <c r="B203" s="268" t="s">
        <v>455</v>
      </c>
      <c r="C203" s="176"/>
      <c r="D203" s="217"/>
      <c r="E203" s="70"/>
      <c r="F203" s="70"/>
      <c r="G203" s="70"/>
      <c r="H203" s="71"/>
      <c r="I203" s="71"/>
      <c r="J203" s="71"/>
      <c r="K203" s="71"/>
      <c r="L203" s="71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33"/>
      <c r="B204" s="268" t="s">
        <v>70</v>
      </c>
      <c r="C204" s="300"/>
      <c r="D204" s="217"/>
      <c r="E204" s="70"/>
      <c r="F204" s="70"/>
      <c r="G204" s="70"/>
      <c r="H204" s="71"/>
      <c r="I204" s="71"/>
      <c r="J204" s="71"/>
      <c r="K204" s="71"/>
      <c r="L204" s="71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33"/>
      <c r="B205" s="268" t="s">
        <v>965</v>
      </c>
      <c r="C205" s="277"/>
      <c r="D205" s="277"/>
      <c r="E205" s="70"/>
      <c r="F205" s="70"/>
      <c r="G205" s="70"/>
      <c r="H205" s="895"/>
      <c r="I205" s="45"/>
      <c r="J205" s="45"/>
      <c r="K205" s="45"/>
      <c r="L205" s="4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133"/>
      <c r="B206" s="79"/>
      <c r="C206" s="121"/>
      <c r="D206" s="134" t="s">
        <v>202</v>
      </c>
      <c r="E206" s="95">
        <v>60</v>
      </c>
      <c r="F206" s="45"/>
      <c r="G206" s="45"/>
      <c r="H206" s="45"/>
      <c r="I206" s="45"/>
      <c r="J206" s="45">
        <f t="shared" ref="J206:J246" si="4">SUM(E206:I206)</f>
        <v>60</v>
      </c>
      <c r="K206" s="45">
        <f t="shared" ref="K206:K247" si="5">J206/E206</f>
        <v>1</v>
      </c>
      <c r="L206" s="4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133"/>
      <c r="B207" s="79"/>
      <c r="C207" s="121"/>
      <c r="D207" s="134" t="s">
        <v>205</v>
      </c>
      <c r="E207" s="95">
        <v>60</v>
      </c>
      <c r="F207" s="45"/>
      <c r="G207" s="45"/>
      <c r="H207" s="45"/>
      <c r="I207" s="45"/>
      <c r="J207" s="45">
        <f t="shared" si="4"/>
        <v>60</v>
      </c>
      <c r="K207" s="45">
        <f t="shared" si="5"/>
        <v>1</v>
      </c>
      <c r="L207" s="4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133"/>
      <c r="B208" s="79"/>
      <c r="C208" s="121"/>
      <c r="D208" s="134" t="s">
        <v>210</v>
      </c>
      <c r="E208" s="95">
        <v>60</v>
      </c>
      <c r="F208" s="45"/>
      <c r="G208" s="45"/>
      <c r="H208" s="45"/>
      <c r="I208" s="45"/>
      <c r="J208" s="45">
        <f t="shared" si="4"/>
        <v>60</v>
      </c>
      <c r="K208" s="45">
        <f t="shared" si="5"/>
        <v>1</v>
      </c>
      <c r="L208" s="4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133"/>
      <c r="B209" s="79"/>
      <c r="C209" s="121"/>
      <c r="D209" s="134" t="s">
        <v>213</v>
      </c>
      <c r="E209" s="95">
        <v>60</v>
      </c>
      <c r="F209" s="45"/>
      <c r="G209" s="45"/>
      <c r="H209" s="45"/>
      <c r="I209" s="45"/>
      <c r="J209" s="45">
        <f t="shared" si="4"/>
        <v>60</v>
      </c>
      <c r="K209" s="45">
        <f t="shared" si="5"/>
        <v>1</v>
      </c>
      <c r="L209" s="4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133"/>
      <c r="B210" s="79"/>
      <c r="C210" s="121"/>
      <c r="D210" s="134" t="s">
        <v>216</v>
      </c>
      <c r="E210" s="95">
        <v>60</v>
      </c>
      <c r="F210" s="45"/>
      <c r="G210" s="45"/>
      <c r="H210" s="45"/>
      <c r="I210" s="45"/>
      <c r="J210" s="45">
        <f t="shared" si="4"/>
        <v>60</v>
      </c>
      <c r="K210" s="45">
        <f t="shared" si="5"/>
        <v>1</v>
      </c>
      <c r="L210" s="4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133"/>
      <c r="B211" s="79"/>
      <c r="C211" s="121"/>
      <c r="D211" s="134" t="s">
        <v>218</v>
      </c>
      <c r="E211" s="95">
        <v>60</v>
      </c>
      <c r="F211" s="45"/>
      <c r="G211" s="45"/>
      <c r="H211" s="45"/>
      <c r="I211" s="45"/>
      <c r="J211" s="45">
        <f t="shared" si="4"/>
        <v>60</v>
      </c>
      <c r="K211" s="45">
        <f t="shared" si="5"/>
        <v>1</v>
      </c>
      <c r="L211" s="4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133"/>
      <c r="B212" s="79"/>
      <c r="C212" s="121"/>
      <c r="D212" s="134" t="s">
        <v>220</v>
      </c>
      <c r="E212" s="95">
        <v>60</v>
      </c>
      <c r="F212" s="45"/>
      <c r="G212" s="45"/>
      <c r="H212" s="45"/>
      <c r="I212" s="45"/>
      <c r="J212" s="45">
        <f t="shared" si="4"/>
        <v>60</v>
      </c>
      <c r="K212" s="45">
        <f t="shared" si="5"/>
        <v>1</v>
      </c>
      <c r="L212" s="4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133"/>
      <c r="B213" s="79"/>
      <c r="C213" s="121"/>
      <c r="D213" s="134" t="s">
        <v>223</v>
      </c>
      <c r="E213" s="95">
        <v>60</v>
      </c>
      <c r="F213" s="45"/>
      <c r="G213" s="45"/>
      <c r="H213" s="45"/>
      <c r="I213" s="45"/>
      <c r="J213" s="45">
        <f t="shared" si="4"/>
        <v>60</v>
      </c>
      <c r="K213" s="45">
        <f t="shared" si="5"/>
        <v>1</v>
      </c>
      <c r="L213" s="4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133"/>
      <c r="B214" s="79"/>
      <c r="C214" s="121"/>
      <c r="D214" s="134" t="s">
        <v>225</v>
      </c>
      <c r="E214" s="95">
        <v>60</v>
      </c>
      <c r="F214" s="45"/>
      <c r="G214" s="45"/>
      <c r="H214" s="45"/>
      <c r="I214" s="45"/>
      <c r="J214" s="45">
        <f t="shared" si="4"/>
        <v>60</v>
      </c>
      <c r="K214" s="45">
        <f t="shared" si="5"/>
        <v>1</v>
      </c>
      <c r="L214" s="4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133"/>
      <c r="B215" s="79"/>
      <c r="C215" s="121"/>
      <c r="D215" s="134" t="s">
        <v>227</v>
      </c>
      <c r="E215" s="95">
        <v>60</v>
      </c>
      <c r="F215" s="45"/>
      <c r="G215" s="45"/>
      <c r="H215" s="45"/>
      <c r="I215" s="45"/>
      <c r="J215" s="45">
        <f t="shared" si="4"/>
        <v>60</v>
      </c>
      <c r="K215" s="45">
        <f t="shared" si="5"/>
        <v>1</v>
      </c>
      <c r="L215" s="4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133"/>
      <c r="B216" s="79"/>
      <c r="C216" s="121"/>
      <c r="D216" s="134" t="s">
        <v>229</v>
      </c>
      <c r="E216" s="95">
        <v>60</v>
      </c>
      <c r="F216" s="45"/>
      <c r="G216" s="45"/>
      <c r="H216" s="45"/>
      <c r="I216" s="45"/>
      <c r="J216" s="45">
        <f t="shared" si="4"/>
        <v>60</v>
      </c>
      <c r="K216" s="45">
        <f t="shared" si="5"/>
        <v>1</v>
      </c>
      <c r="L216" s="4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133"/>
      <c r="B217" s="79"/>
      <c r="C217" s="121"/>
      <c r="D217" s="134" t="s">
        <v>234</v>
      </c>
      <c r="E217" s="95">
        <v>60</v>
      </c>
      <c r="F217" s="45"/>
      <c r="G217" s="45"/>
      <c r="H217" s="45"/>
      <c r="I217" s="45"/>
      <c r="J217" s="45">
        <f t="shared" si="4"/>
        <v>60</v>
      </c>
      <c r="K217" s="45">
        <f t="shared" si="5"/>
        <v>1</v>
      </c>
      <c r="L217" s="4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133"/>
      <c r="B218" s="79"/>
      <c r="C218" s="121"/>
      <c r="D218" s="134" t="s">
        <v>236</v>
      </c>
      <c r="E218" s="95">
        <v>60</v>
      </c>
      <c r="F218" s="45"/>
      <c r="G218" s="45"/>
      <c r="H218" s="45"/>
      <c r="I218" s="45"/>
      <c r="J218" s="45">
        <f t="shared" si="4"/>
        <v>60</v>
      </c>
      <c r="K218" s="45">
        <f t="shared" si="5"/>
        <v>1</v>
      </c>
      <c r="L218" s="4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133"/>
      <c r="B219" s="79"/>
      <c r="C219" s="121"/>
      <c r="D219" s="134" t="s">
        <v>241</v>
      </c>
      <c r="E219" s="95">
        <v>60</v>
      </c>
      <c r="F219" s="45"/>
      <c r="G219" s="45"/>
      <c r="H219" s="45"/>
      <c r="I219" s="45"/>
      <c r="J219" s="45">
        <f t="shared" si="4"/>
        <v>60</v>
      </c>
      <c r="K219" s="45">
        <f t="shared" si="5"/>
        <v>1</v>
      </c>
      <c r="L219" s="4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133"/>
      <c r="B220" s="79"/>
      <c r="C220" s="121"/>
      <c r="D220" s="134" t="s">
        <v>243</v>
      </c>
      <c r="E220" s="95">
        <v>60</v>
      </c>
      <c r="F220" s="45"/>
      <c r="G220" s="45"/>
      <c r="H220" s="45"/>
      <c r="I220" s="45"/>
      <c r="J220" s="45">
        <f t="shared" si="4"/>
        <v>60</v>
      </c>
      <c r="K220" s="45">
        <f t="shared" si="5"/>
        <v>1</v>
      </c>
      <c r="L220" s="4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133"/>
      <c r="B221" s="79"/>
      <c r="C221" s="121"/>
      <c r="D221" s="134" t="s">
        <v>246</v>
      </c>
      <c r="E221" s="95">
        <v>60</v>
      </c>
      <c r="F221" s="45"/>
      <c r="G221" s="45"/>
      <c r="H221" s="45"/>
      <c r="I221" s="45"/>
      <c r="J221" s="45">
        <f t="shared" si="4"/>
        <v>60</v>
      </c>
      <c r="K221" s="45">
        <f t="shared" si="5"/>
        <v>1</v>
      </c>
      <c r="L221" s="4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133"/>
      <c r="B222" s="79"/>
      <c r="C222" s="121"/>
      <c r="D222" s="134" t="s">
        <v>249</v>
      </c>
      <c r="E222" s="95">
        <v>60</v>
      </c>
      <c r="F222" s="45"/>
      <c r="G222" s="45"/>
      <c r="H222" s="45"/>
      <c r="I222" s="45"/>
      <c r="J222" s="45">
        <f t="shared" si="4"/>
        <v>60</v>
      </c>
      <c r="K222" s="45">
        <f t="shared" si="5"/>
        <v>1</v>
      </c>
      <c r="L222" s="4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133"/>
      <c r="B223" s="79"/>
      <c r="C223" s="121"/>
      <c r="D223" s="134" t="s">
        <v>253</v>
      </c>
      <c r="E223" s="95">
        <v>60</v>
      </c>
      <c r="F223" s="45"/>
      <c r="G223" s="45"/>
      <c r="H223" s="45"/>
      <c r="I223" s="45"/>
      <c r="J223" s="45">
        <f t="shared" si="4"/>
        <v>60</v>
      </c>
      <c r="K223" s="45">
        <f t="shared" si="5"/>
        <v>1</v>
      </c>
      <c r="L223" s="4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133"/>
      <c r="B224" s="79"/>
      <c r="C224" s="121"/>
      <c r="D224" s="134" t="s">
        <v>256</v>
      </c>
      <c r="E224" s="95">
        <v>60</v>
      </c>
      <c r="F224" s="45"/>
      <c r="G224" s="45"/>
      <c r="H224" s="45"/>
      <c r="I224" s="45"/>
      <c r="J224" s="45">
        <f t="shared" si="4"/>
        <v>60</v>
      </c>
      <c r="K224" s="45">
        <f t="shared" si="5"/>
        <v>1</v>
      </c>
      <c r="L224" s="4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133"/>
      <c r="B225" s="79"/>
      <c r="C225" s="121"/>
      <c r="D225" s="134" t="s">
        <v>259</v>
      </c>
      <c r="E225" s="95">
        <v>60</v>
      </c>
      <c r="F225" s="45"/>
      <c r="G225" s="45"/>
      <c r="H225" s="45"/>
      <c r="I225" s="45"/>
      <c r="J225" s="45">
        <f t="shared" si="4"/>
        <v>60</v>
      </c>
      <c r="K225" s="45">
        <f t="shared" si="5"/>
        <v>1</v>
      </c>
      <c r="L225" s="4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133"/>
      <c r="B226" s="79"/>
      <c r="C226" s="121"/>
      <c r="D226" s="134" t="s">
        <v>261</v>
      </c>
      <c r="E226" s="95">
        <v>60</v>
      </c>
      <c r="F226" s="45"/>
      <c r="G226" s="45"/>
      <c r="H226" s="45"/>
      <c r="I226" s="45"/>
      <c r="J226" s="45">
        <f t="shared" si="4"/>
        <v>60</v>
      </c>
      <c r="K226" s="45">
        <f t="shared" si="5"/>
        <v>1</v>
      </c>
      <c r="L226" s="4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133"/>
      <c r="B227" s="79"/>
      <c r="C227" s="121"/>
      <c r="D227" s="134" t="s">
        <v>263</v>
      </c>
      <c r="E227" s="95">
        <v>60</v>
      </c>
      <c r="F227" s="45"/>
      <c r="G227" s="45"/>
      <c r="H227" s="45"/>
      <c r="I227" s="45"/>
      <c r="J227" s="45">
        <f t="shared" si="4"/>
        <v>60</v>
      </c>
      <c r="K227" s="45">
        <f t="shared" si="5"/>
        <v>1</v>
      </c>
      <c r="L227" s="4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133"/>
      <c r="B228" s="79"/>
      <c r="C228" s="121"/>
      <c r="D228" s="134" t="s">
        <v>265</v>
      </c>
      <c r="E228" s="95">
        <v>60</v>
      </c>
      <c r="F228" s="45"/>
      <c r="G228" s="45"/>
      <c r="H228" s="45"/>
      <c r="I228" s="45"/>
      <c r="J228" s="45">
        <f t="shared" si="4"/>
        <v>60</v>
      </c>
      <c r="K228" s="45">
        <f t="shared" si="5"/>
        <v>1</v>
      </c>
      <c r="L228" s="4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133"/>
      <c r="B229" s="79"/>
      <c r="C229" s="121"/>
      <c r="D229" s="134" t="s">
        <v>269</v>
      </c>
      <c r="E229" s="95">
        <v>60</v>
      </c>
      <c r="F229" s="45"/>
      <c r="G229" s="45"/>
      <c r="H229" s="45"/>
      <c r="I229" s="45"/>
      <c r="J229" s="45">
        <f t="shared" si="4"/>
        <v>60</v>
      </c>
      <c r="K229" s="45">
        <f t="shared" si="5"/>
        <v>1</v>
      </c>
      <c r="L229" s="4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133"/>
      <c r="B230" s="79"/>
      <c r="C230" s="121"/>
      <c r="D230" s="134" t="s">
        <v>274</v>
      </c>
      <c r="E230" s="95">
        <v>60</v>
      </c>
      <c r="F230" s="45"/>
      <c r="G230" s="45"/>
      <c r="H230" s="45"/>
      <c r="I230" s="45"/>
      <c r="J230" s="45">
        <f t="shared" si="4"/>
        <v>60</v>
      </c>
      <c r="K230" s="45">
        <f t="shared" si="5"/>
        <v>1</v>
      </c>
      <c r="L230" s="4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133"/>
      <c r="B231" s="79"/>
      <c r="C231" s="121"/>
      <c r="D231" s="134" t="s">
        <v>277</v>
      </c>
      <c r="E231" s="95">
        <v>60</v>
      </c>
      <c r="F231" s="45"/>
      <c r="G231" s="45"/>
      <c r="H231" s="45"/>
      <c r="I231" s="45"/>
      <c r="J231" s="45">
        <f t="shared" si="4"/>
        <v>60</v>
      </c>
      <c r="K231" s="45">
        <f t="shared" si="5"/>
        <v>1</v>
      </c>
      <c r="L231" s="4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133"/>
      <c r="B232" s="79"/>
      <c r="C232" s="121"/>
      <c r="D232" s="134" t="s">
        <v>279</v>
      </c>
      <c r="E232" s="95">
        <v>60</v>
      </c>
      <c r="F232" s="45"/>
      <c r="G232" s="45"/>
      <c r="H232" s="45"/>
      <c r="I232" s="45"/>
      <c r="J232" s="45">
        <f t="shared" si="4"/>
        <v>60</v>
      </c>
      <c r="K232" s="45">
        <f t="shared" si="5"/>
        <v>1</v>
      </c>
      <c r="L232" s="4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133"/>
      <c r="B233" s="79"/>
      <c r="C233" s="121"/>
      <c r="D233" s="134" t="s">
        <v>283</v>
      </c>
      <c r="E233" s="95">
        <v>60</v>
      </c>
      <c r="F233" s="45"/>
      <c r="G233" s="45"/>
      <c r="H233" s="45"/>
      <c r="I233" s="45"/>
      <c r="J233" s="45">
        <f t="shared" si="4"/>
        <v>60</v>
      </c>
      <c r="K233" s="45">
        <f t="shared" si="5"/>
        <v>1</v>
      </c>
      <c r="L233" s="4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133"/>
      <c r="B234" s="79"/>
      <c r="C234" s="121"/>
      <c r="D234" s="134" t="s">
        <v>285</v>
      </c>
      <c r="E234" s="95">
        <v>60</v>
      </c>
      <c r="F234" s="45"/>
      <c r="G234" s="45"/>
      <c r="H234" s="45"/>
      <c r="I234" s="45"/>
      <c r="J234" s="45">
        <f t="shared" si="4"/>
        <v>60</v>
      </c>
      <c r="K234" s="45">
        <f t="shared" si="5"/>
        <v>1</v>
      </c>
      <c r="L234" s="4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133"/>
      <c r="B235" s="79"/>
      <c r="C235" s="121"/>
      <c r="D235" s="134" t="s">
        <v>287</v>
      </c>
      <c r="E235" s="95">
        <v>60</v>
      </c>
      <c r="F235" s="45"/>
      <c r="G235" s="45"/>
      <c r="H235" s="45"/>
      <c r="I235" s="45"/>
      <c r="J235" s="45">
        <f t="shared" si="4"/>
        <v>60</v>
      </c>
      <c r="K235" s="45">
        <f t="shared" si="5"/>
        <v>1</v>
      </c>
      <c r="L235" s="4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133"/>
      <c r="B236" s="79"/>
      <c r="C236" s="121"/>
      <c r="D236" s="134" t="s">
        <v>289</v>
      </c>
      <c r="E236" s="95">
        <v>60</v>
      </c>
      <c r="F236" s="45"/>
      <c r="G236" s="45"/>
      <c r="H236" s="45"/>
      <c r="I236" s="45"/>
      <c r="J236" s="45">
        <f t="shared" si="4"/>
        <v>60</v>
      </c>
      <c r="K236" s="45">
        <f t="shared" si="5"/>
        <v>1</v>
      </c>
      <c r="L236" s="4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133"/>
      <c r="B237" s="79"/>
      <c r="C237" s="121"/>
      <c r="D237" s="134" t="s">
        <v>291</v>
      </c>
      <c r="E237" s="95">
        <v>60</v>
      </c>
      <c r="F237" s="45"/>
      <c r="G237" s="45"/>
      <c r="H237" s="45"/>
      <c r="I237" s="45"/>
      <c r="J237" s="45">
        <f t="shared" si="4"/>
        <v>60</v>
      </c>
      <c r="K237" s="45">
        <f t="shared" si="5"/>
        <v>1</v>
      </c>
      <c r="L237" s="4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133"/>
      <c r="B238" s="79"/>
      <c r="C238" s="121"/>
      <c r="D238" s="134" t="s">
        <v>293</v>
      </c>
      <c r="E238" s="95">
        <v>60</v>
      </c>
      <c r="F238" s="45"/>
      <c r="G238" s="45"/>
      <c r="H238" s="45"/>
      <c r="I238" s="45"/>
      <c r="J238" s="45">
        <f t="shared" si="4"/>
        <v>60</v>
      </c>
      <c r="K238" s="45">
        <f t="shared" si="5"/>
        <v>1</v>
      </c>
      <c r="L238" s="4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133"/>
      <c r="B239" s="79"/>
      <c r="C239" s="121"/>
      <c r="D239" s="134" t="s">
        <v>295</v>
      </c>
      <c r="E239" s="95">
        <v>60</v>
      </c>
      <c r="F239" s="45"/>
      <c r="G239" s="45"/>
      <c r="H239" s="45"/>
      <c r="I239" s="45"/>
      <c r="J239" s="45">
        <f t="shared" si="4"/>
        <v>60</v>
      </c>
      <c r="K239" s="45">
        <f t="shared" si="5"/>
        <v>1</v>
      </c>
      <c r="L239" s="4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133"/>
      <c r="B240" s="79"/>
      <c r="C240" s="121"/>
      <c r="D240" s="134" t="s">
        <v>297</v>
      </c>
      <c r="E240" s="95">
        <v>60</v>
      </c>
      <c r="F240" s="45"/>
      <c r="G240" s="45"/>
      <c r="H240" s="45"/>
      <c r="I240" s="45"/>
      <c r="J240" s="45">
        <f t="shared" si="4"/>
        <v>60</v>
      </c>
      <c r="K240" s="45">
        <f t="shared" si="5"/>
        <v>1</v>
      </c>
      <c r="L240" s="4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133"/>
      <c r="B241" s="79"/>
      <c r="C241" s="121"/>
      <c r="D241" s="134" t="s">
        <v>299</v>
      </c>
      <c r="E241" s="95">
        <v>60</v>
      </c>
      <c r="F241" s="45"/>
      <c r="G241" s="45"/>
      <c r="H241" s="45"/>
      <c r="I241" s="45"/>
      <c r="J241" s="45">
        <f t="shared" si="4"/>
        <v>60</v>
      </c>
      <c r="K241" s="45">
        <f t="shared" si="5"/>
        <v>1</v>
      </c>
      <c r="L241" s="4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133"/>
      <c r="B242" s="79"/>
      <c r="C242" s="121"/>
      <c r="D242" s="134" t="s">
        <v>301</v>
      </c>
      <c r="E242" s="95">
        <v>60</v>
      </c>
      <c r="F242" s="45"/>
      <c r="G242" s="45"/>
      <c r="H242" s="45"/>
      <c r="I242" s="45"/>
      <c r="J242" s="45">
        <f t="shared" si="4"/>
        <v>60</v>
      </c>
      <c r="K242" s="45">
        <f t="shared" si="5"/>
        <v>1</v>
      </c>
      <c r="L242" s="4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133"/>
      <c r="B243" s="79"/>
      <c r="C243" s="121"/>
      <c r="D243" s="134" t="s">
        <v>302</v>
      </c>
      <c r="E243" s="95">
        <v>60</v>
      </c>
      <c r="F243" s="45"/>
      <c r="G243" s="45"/>
      <c r="H243" s="45"/>
      <c r="I243" s="45"/>
      <c r="J243" s="45">
        <f t="shared" si="4"/>
        <v>60</v>
      </c>
      <c r="K243" s="45">
        <f t="shared" si="5"/>
        <v>1</v>
      </c>
      <c r="L243" s="4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133"/>
      <c r="B244" s="79"/>
      <c r="C244" s="121"/>
      <c r="D244" s="134" t="s">
        <v>304</v>
      </c>
      <c r="E244" s="95">
        <v>60</v>
      </c>
      <c r="F244" s="45"/>
      <c r="G244" s="45"/>
      <c r="H244" s="45"/>
      <c r="I244" s="45"/>
      <c r="J244" s="45">
        <f t="shared" si="4"/>
        <v>60</v>
      </c>
      <c r="K244" s="45">
        <f t="shared" si="5"/>
        <v>1</v>
      </c>
      <c r="L244" s="4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133"/>
      <c r="B245" s="79"/>
      <c r="C245" s="121"/>
      <c r="D245" s="134" t="s">
        <v>306</v>
      </c>
      <c r="E245" s="95">
        <v>60</v>
      </c>
      <c r="F245" s="45"/>
      <c r="G245" s="45"/>
      <c r="H245" s="45"/>
      <c r="I245" s="45"/>
      <c r="J245" s="45">
        <f t="shared" si="4"/>
        <v>60</v>
      </c>
      <c r="K245" s="45">
        <f t="shared" si="5"/>
        <v>1</v>
      </c>
      <c r="L245" s="4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133"/>
      <c r="B246" s="79"/>
      <c r="C246" s="121"/>
      <c r="D246" s="134" t="s">
        <v>309</v>
      </c>
      <c r="E246" s="95">
        <v>60</v>
      </c>
      <c r="F246" s="45"/>
      <c r="G246" s="45"/>
      <c r="H246" s="45"/>
      <c r="I246" s="45"/>
      <c r="J246" s="45">
        <f t="shared" si="4"/>
        <v>60</v>
      </c>
      <c r="K246" s="45">
        <f t="shared" si="5"/>
        <v>1</v>
      </c>
      <c r="L246" s="4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133"/>
      <c r="B247" s="79"/>
      <c r="C247" s="121"/>
      <c r="D247" s="80" t="s">
        <v>41</v>
      </c>
      <c r="E247" s="95">
        <v>60</v>
      </c>
      <c r="F247" s="45"/>
      <c r="G247" s="45"/>
      <c r="H247" s="45"/>
      <c r="I247" s="45"/>
      <c r="J247" s="45">
        <f>SUM(J206:J246)</f>
        <v>2460</v>
      </c>
      <c r="K247" s="45">
        <f t="shared" si="5"/>
        <v>41</v>
      </c>
      <c r="L247" s="4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33"/>
      <c r="B248" s="896"/>
      <c r="C248" s="277"/>
      <c r="D248" s="277"/>
      <c r="E248" s="70"/>
      <c r="F248" s="70"/>
      <c r="G248" s="70"/>
      <c r="H248" s="895"/>
      <c r="I248" s="45"/>
      <c r="J248" s="45"/>
      <c r="K248" s="45"/>
      <c r="L248" s="4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307"/>
      <c r="B249" s="883" t="s">
        <v>326</v>
      </c>
      <c r="C249" s="176"/>
      <c r="D249" s="217"/>
      <c r="E249" s="70"/>
      <c r="F249" s="70"/>
      <c r="G249" s="375"/>
      <c r="H249" s="895"/>
      <c r="I249" s="45"/>
      <c r="J249" s="45"/>
      <c r="K249" s="882"/>
      <c r="L249" s="4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869" t="s">
        <v>486</v>
      </c>
      <c r="B250" s="268" t="s">
        <v>449</v>
      </c>
      <c r="C250" s="176"/>
      <c r="D250" s="217"/>
      <c r="E250" s="70"/>
      <c r="F250" s="70"/>
      <c r="G250" s="375"/>
      <c r="H250" s="71"/>
      <c r="I250" s="71"/>
      <c r="J250" s="71"/>
      <c r="K250" s="71"/>
      <c r="L250" s="71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897" t="s">
        <v>486</v>
      </c>
      <c r="B251" s="268" t="s">
        <v>966</v>
      </c>
      <c r="C251" s="176"/>
      <c r="D251" s="217"/>
      <c r="E251" s="70"/>
      <c r="F251" s="70"/>
      <c r="G251" s="375"/>
      <c r="H251" s="71"/>
      <c r="I251" s="71"/>
      <c r="J251" s="71"/>
      <c r="K251" s="71"/>
      <c r="L251" s="71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33"/>
      <c r="B252" s="268" t="s">
        <v>455</v>
      </c>
      <c r="C252" s="176"/>
      <c r="D252" s="217"/>
      <c r="E252" s="70"/>
      <c r="F252" s="70"/>
      <c r="G252" s="164"/>
      <c r="H252" s="71"/>
      <c r="I252" s="71"/>
      <c r="J252" s="71"/>
      <c r="K252" s="71"/>
      <c r="L252" s="71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33"/>
      <c r="B253" s="268" t="s">
        <v>70</v>
      </c>
      <c r="C253" s="300"/>
      <c r="D253" s="217"/>
      <c r="E253" s="70"/>
      <c r="F253" s="70"/>
      <c r="G253" s="164"/>
      <c r="H253" s="71"/>
      <c r="I253" s="71"/>
      <c r="J253" s="71"/>
      <c r="K253" s="71"/>
      <c r="L253" s="71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33"/>
      <c r="B254" s="268" t="s">
        <v>967</v>
      </c>
      <c r="C254" s="277"/>
      <c r="D254" s="463"/>
      <c r="E254" s="70"/>
      <c r="F254" s="70"/>
      <c r="G254" s="164"/>
      <c r="H254" s="291"/>
      <c r="I254" s="71"/>
      <c r="J254" s="71"/>
      <c r="K254" s="71"/>
      <c r="L254" s="71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133"/>
      <c r="B255" s="79"/>
      <c r="C255" s="121"/>
      <c r="D255" s="134" t="s">
        <v>202</v>
      </c>
      <c r="E255" s="95">
        <v>100</v>
      </c>
      <c r="F255" s="45"/>
      <c r="G255" s="45"/>
      <c r="H255" s="45"/>
      <c r="I255" s="45"/>
      <c r="J255" s="45">
        <f t="shared" ref="J255:J295" si="6">SUM(E255:I255)</f>
        <v>100</v>
      </c>
      <c r="K255" s="45">
        <f t="shared" ref="K255:K296" si="7">J255/E255</f>
        <v>1</v>
      </c>
      <c r="L255" s="4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133"/>
      <c r="B256" s="79"/>
      <c r="C256" s="121"/>
      <c r="D256" s="134" t="s">
        <v>205</v>
      </c>
      <c r="E256" s="95">
        <v>100</v>
      </c>
      <c r="F256" s="45"/>
      <c r="G256" s="45"/>
      <c r="H256" s="45"/>
      <c r="I256" s="45"/>
      <c r="J256" s="45">
        <f t="shared" si="6"/>
        <v>100</v>
      </c>
      <c r="K256" s="45">
        <f t="shared" si="7"/>
        <v>1</v>
      </c>
      <c r="L256" s="4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133"/>
      <c r="B257" s="79"/>
      <c r="C257" s="121"/>
      <c r="D257" s="134" t="s">
        <v>210</v>
      </c>
      <c r="E257" s="95">
        <v>100</v>
      </c>
      <c r="F257" s="45"/>
      <c r="G257" s="45"/>
      <c r="H257" s="45"/>
      <c r="I257" s="45"/>
      <c r="J257" s="45">
        <f t="shared" si="6"/>
        <v>100</v>
      </c>
      <c r="K257" s="45">
        <f t="shared" si="7"/>
        <v>1</v>
      </c>
      <c r="L257" s="4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133"/>
      <c r="B258" s="79"/>
      <c r="C258" s="121"/>
      <c r="D258" s="134" t="s">
        <v>213</v>
      </c>
      <c r="E258" s="95">
        <v>100</v>
      </c>
      <c r="F258" s="45"/>
      <c r="G258" s="45"/>
      <c r="H258" s="45"/>
      <c r="I258" s="45"/>
      <c r="J258" s="45">
        <f t="shared" si="6"/>
        <v>100</v>
      </c>
      <c r="K258" s="45">
        <f t="shared" si="7"/>
        <v>1</v>
      </c>
      <c r="L258" s="4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133"/>
      <c r="B259" s="79"/>
      <c r="C259" s="121"/>
      <c r="D259" s="134" t="s">
        <v>216</v>
      </c>
      <c r="E259" s="95">
        <v>100</v>
      </c>
      <c r="F259" s="45"/>
      <c r="G259" s="45"/>
      <c r="H259" s="45"/>
      <c r="I259" s="45"/>
      <c r="J259" s="45">
        <f t="shared" si="6"/>
        <v>100</v>
      </c>
      <c r="K259" s="45">
        <f t="shared" si="7"/>
        <v>1</v>
      </c>
      <c r="L259" s="4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133"/>
      <c r="B260" s="79"/>
      <c r="C260" s="121"/>
      <c r="D260" s="134" t="s">
        <v>218</v>
      </c>
      <c r="E260" s="95">
        <v>100</v>
      </c>
      <c r="F260" s="45"/>
      <c r="G260" s="45"/>
      <c r="H260" s="45"/>
      <c r="I260" s="45"/>
      <c r="J260" s="45">
        <f t="shared" si="6"/>
        <v>100</v>
      </c>
      <c r="K260" s="45">
        <f t="shared" si="7"/>
        <v>1</v>
      </c>
      <c r="L260" s="4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133"/>
      <c r="B261" s="79"/>
      <c r="C261" s="121"/>
      <c r="D261" s="134" t="s">
        <v>220</v>
      </c>
      <c r="E261" s="95">
        <v>100</v>
      </c>
      <c r="F261" s="45"/>
      <c r="G261" s="45"/>
      <c r="H261" s="45"/>
      <c r="I261" s="45"/>
      <c r="J261" s="45">
        <f t="shared" si="6"/>
        <v>100</v>
      </c>
      <c r="K261" s="45">
        <f t="shared" si="7"/>
        <v>1</v>
      </c>
      <c r="L261" s="4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133"/>
      <c r="B262" s="79"/>
      <c r="C262" s="121"/>
      <c r="D262" s="134" t="s">
        <v>223</v>
      </c>
      <c r="E262" s="95">
        <v>100</v>
      </c>
      <c r="F262" s="45"/>
      <c r="G262" s="45"/>
      <c r="H262" s="45"/>
      <c r="I262" s="45"/>
      <c r="J262" s="45">
        <f t="shared" si="6"/>
        <v>100</v>
      </c>
      <c r="K262" s="45">
        <f t="shared" si="7"/>
        <v>1</v>
      </c>
      <c r="L262" s="4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133"/>
      <c r="B263" s="79"/>
      <c r="C263" s="121"/>
      <c r="D263" s="134" t="s">
        <v>225</v>
      </c>
      <c r="E263" s="95">
        <v>100</v>
      </c>
      <c r="F263" s="45"/>
      <c r="G263" s="45"/>
      <c r="H263" s="45"/>
      <c r="I263" s="45"/>
      <c r="J263" s="45">
        <f t="shared" si="6"/>
        <v>100</v>
      </c>
      <c r="K263" s="45">
        <f t="shared" si="7"/>
        <v>1</v>
      </c>
      <c r="L263" s="4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133"/>
      <c r="B264" s="79"/>
      <c r="C264" s="121"/>
      <c r="D264" s="134" t="s">
        <v>227</v>
      </c>
      <c r="E264" s="95">
        <v>100</v>
      </c>
      <c r="F264" s="45"/>
      <c r="G264" s="45"/>
      <c r="H264" s="45"/>
      <c r="I264" s="45"/>
      <c r="J264" s="45">
        <f t="shared" si="6"/>
        <v>100</v>
      </c>
      <c r="K264" s="45">
        <f t="shared" si="7"/>
        <v>1</v>
      </c>
      <c r="L264" s="4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133"/>
      <c r="B265" s="79"/>
      <c r="C265" s="121"/>
      <c r="D265" s="134" t="s">
        <v>229</v>
      </c>
      <c r="E265" s="95">
        <v>100</v>
      </c>
      <c r="F265" s="45"/>
      <c r="G265" s="45"/>
      <c r="H265" s="45"/>
      <c r="I265" s="45"/>
      <c r="J265" s="45">
        <f t="shared" si="6"/>
        <v>100</v>
      </c>
      <c r="K265" s="45">
        <f t="shared" si="7"/>
        <v>1</v>
      </c>
      <c r="L265" s="4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133"/>
      <c r="B266" s="79"/>
      <c r="C266" s="121"/>
      <c r="D266" s="134" t="s">
        <v>234</v>
      </c>
      <c r="E266" s="95">
        <v>100</v>
      </c>
      <c r="F266" s="45"/>
      <c r="G266" s="45"/>
      <c r="H266" s="45"/>
      <c r="I266" s="45"/>
      <c r="J266" s="45">
        <f t="shared" si="6"/>
        <v>100</v>
      </c>
      <c r="K266" s="45">
        <f t="shared" si="7"/>
        <v>1</v>
      </c>
      <c r="L266" s="4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133"/>
      <c r="B267" s="79"/>
      <c r="C267" s="121"/>
      <c r="D267" s="134" t="s">
        <v>236</v>
      </c>
      <c r="E267" s="95">
        <v>100</v>
      </c>
      <c r="F267" s="45"/>
      <c r="G267" s="45"/>
      <c r="H267" s="45"/>
      <c r="I267" s="45"/>
      <c r="J267" s="45">
        <f t="shared" si="6"/>
        <v>100</v>
      </c>
      <c r="K267" s="45">
        <f t="shared" si="7"/>
        <v>1</v>
      </c>
      <c r="L267" s="4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133"/>
      <c r="B268" s="79"/>
      <c r="C268" s="121"/>
      <c r="D268" s="134" t="s">
        <v>241</v>
      </c>
      <c r="E268" s="95">
        <v>100</v>
      </c>
      <c r="F268" s="45"/>
      <c r="G268" s="45"/>
      <c r="H268" s="45"/>
      <c r="I268" s="45"/>
      <c r="J268" s="45">
        <f t="shared" si="6"/>
        <v>100</v>
      </c>
      <c r="K268" s="45">
        <f t="shared" si="7"/>
        <v>1</v>
      </c>
      <c r="L268" s="4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133"/>
      <c r="B269" s="79"/>
      <c r="C269" s="121"/>
      <c r="D269" s="134" t="s">
        <v>243</v>
      </c>
      <c r="E269" s="95">
        <v>100</v>
      </c>
      <c r="F269" s="45"/>
      <c r="G269" s="45"/>
      <c r="H269" s="45"/>
      <c r="I269" s="45"/>
      <c r="J269" s="45">
        <f t="shared" si="6"/>
        <v>100</v>
      </c>
      <c r="K269" s="45">
        <f t="shared" si="7"/>
        <v>1</v>
      </c>
      <c r="L269" s="4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133"/>
      <c r="B270" s="79"/>
      <c r="C270" s="121"/>
      <c r="D270" s="134" t="s">
        <v>246</v>
      </c>
      <c r="E270" s="95">
        <v>100</v>
      </c>
      <c r="F270" s="45"/>
      <c r="G270" s="45"/>
      <c r="H270" s="45"/>
      <c r="I270" s="45"/>
      <c r="J270" s="45">
        <f t="shared" si="6"/>
        <v>100</v>
      </c>
      <c r="K270" s="45">
        <f t="shared" si="7"/>
        <v>1</v>
      </c>
      <c r="L270" s="4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133"/>
      <c r="B271" s="79"/>
      <c r="C271" s="121"/>
      <c r="D271" s="134" t="s">
        <v>249</v>
      </c>
      <c r="E271" s="95">
        <v>100</v>
      </c>
      <c r="F271" s="45"/>
      <c r="G271" s="45"/>
      <c r="H271" s="45"/>
      <c r="I271" s="45"/>
      <c r="J271" s="45">
        <f t="shared" si="6"/>
        <v>100</v>
      </c>
      <c r="K271" s="45">
        <f t="shared" si="7"/>
        <v>1</v>
      </c>
      <c r="L271" s="4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7.75" customHeight="1">
      <c r="A272" s="133"/>
      <c r="B272" s="79"/>
      <c r="C272" s="121"/>
      <c r="D272" s="134" t="s">
        <v>253</v>
      </c>
      <c r="E272" s="95">
        <v>100</v>
      </c>
      <c r="F272" s="45"/>
      <c r="G272" s="45"/>
      <c r="H272" s="45"/>
      <c r="I272" s="45"/>
      <c r="J272" s="45">
        <f t="shared" si="6"/>
        <v>100</v>
      </c>
      <c r="K272" s="45">
        <f t="shared" si="7"/>
        <v>1</v>
      </c>
      <c r="L272" s="4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7.75" customHeight="1">
      <c r="A273" s="133"/>
      <c r="B273" s="79"/>
      <c r="C273" s="121"/>
      <c r="D273" s="134" t="s">
        <v>256</v>
      </c>
      <c r="E273" s="95">
        <v>100</v>
      </c>
      <c r="F273" s="45"/>
      <c r="G273" s="45"/>
      <c r="H273" s="45"/>
      <c r="I273" s="45"/>
      <c r="J273" s="45">
        <f t="shared" si="6"/>
        <v>100</v>
      </c>
      <c r="K273" s="45">
        <f t="shared" si="7"/>
        <v>1</v>
      </c>
      <c r="L273" s="4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7.75" customHeight="1">
      <c r="A274" s="133"/>
      <c r="B274" s="79"/>
      <c r="C274" s="121"/>
      <c r="D274" s="134" t="s">
        <v>259</v>
      </c>
      <c r="E274" s="95">
        <v>100</v>
      </c>
      <c r="F274" s="45"/>
      <c r="G274" s="45"/>
      <c r="H274" s="45"/>
      <c r="I274" s="45"/>
      <c r="J274" s="45">
        <f t="shared" si="6"/>
        <v>100</v>
      </c>
      <c r="K274" s="45">
        <f t="shared" si="7"/>
        <v>1</v>
      </c>
      <c r="L274" s="4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7.75" customHeight="1">
      <c r="A275" s="133"/>
      <c r="B275" s="79"/>
      <c r="C275" s="121"/>
      <c r="D275" s="134" t="s">
        <v>261</v>
      </c>
      <c r="E275" s="95">
        <v>100</v>
      </c>
      <c r="F275" s="45"/>
      <c r="G275" s="45"/>
      <c r="H275" s="45"/>
      <c r="I275" s="45"/>
      <c r="J275" s="45">
        <f t="shared" si="6"/>
        <v>100</v>
      </c>
      <c r="K275" s="45">
        <f t="shared" si="7"/>
        <v>1</v>
      </c>
      <c r="L275" s="4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7.75" customHeight="1">
      <c r="A276" s="133"/>
      <c r="B276" s="79"/>
      <c r="C276" s="121"/>
      <c r="D276" s="134" t="s">
        <v>263</v>
      </c>
      <c r="E276" s="95">
        <v>100</v>
      </c>
      <c r="F276" s="45"/>
      <c r="G276" s="45"/>
      <c r="H276" s="45"/>
      <c r="I276" s="45"/>
      <c r="J276" s="45">
        <f t="shared" si="6"/>
        <v>100</v>
      </c>
      <c r="K276" s="45">
        <f t="shared" si="7"/>
        <v>1</v>
      </c>
      <c r="L276" s="4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7.75" customHeight="1">
      <c r="A277" s="133"/>
      <c r="B277" s="79"/>
      <c r="C277" s="121"/>
      <c r="D277" s="134" t="s">
        <v>265</v>
      </c>
      <c r="E277" s="95">
        <v>100</v>
      </c>
      <c r="F277" s="45"/>
      <c r="G277" s="45"/>
      <c r="H277" s="45"/>
      <c r="I277" s="45"/>
      <c r="J277" s="45">
        <f t="shared" si="6"/>
        <v>100</v>
      </c>
      <c r="K277" s="45">
        <f t="shared" si="7"/>
        <v>1</v>
      </c>
      <c r="L277" s="4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7.75" customHeight="1">
      <c r="A278" s="133"/>
      <c r="B278" s="79"/>
      <c r="C278" s="121"/>
      <c r="D278" s="134" t="s">
        <v>269</v>
      </c>
      <c r="E278" s="95">
        <v>100</v>
      </c>
      <c r="F278" s="45"/>
      <c r="G278" s="45"/>
      <c r="H278" s="45"/>
      <c r="I278" s="45"/>
      <c r="J278" s="45">
        <f t="shared" si="6"/>
        <v>100</v>
      </c>
      <c r="K278" s="45">
        <f t="shared" si="7"/>
        <v>1</v>
      </c>
      <c r="L278" s="4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7.75" customHeight="1">
      <c r="A279" s="133"/>
      <c r="B279" s="79"/>
      <c r="C279" s="121"/>
      <c r="D279" s="134" t="s">
        <v>274</v>
      </c>
      <c r="E279" s="95">
        <v>100</v>
      </c>
      <c r="F279" s="45"/>
      <c r="G279" s="45"/>
      <c r="H279" s="45"/>
      <c r="I279" s="45"/>
      <c r="J279" s="45">
        <f t="shared" si="6"/>
        <v>100</v>
      </c>
      <c r="K279" s="45">
        <f t="shared" si="7"/>
        <v>1</v>
      </c>
      <c r="L279" s="4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7.75" customHeight="1">
      <c r="A280" s="133"/>
      <c r="B280" s="79"/>
      <c r="C280" s="121"/>
      <c r="D280" s="134" t="s">
        <v>277</v>
      </c>
      <c r="E280" s="95">
        <v>100</v>
      </c>
      <c r="F280" s="45"/>
      <c r="G280" s="45"/>
      <c r="H280" s="45"/>
      <c r="I280" s="45"/>
      <c r="J280" s="45">
        <f t="shared" si="6"/>
        <v>100</v>
      </c>
      <c r="K280" s="45">
        <f t="shared" si="7"/>
        <v>1</v>
      </c>
      <c r="L280" s="4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133"/>
      <c r="B281" s="79"/>
      <c r="C281" s="121"/>
      <c r="D281" s="134" t="s">
        <v>279</v>
      </c>
      <c r="E281" s="95">
        <v>100</v>
      </c>
      <c r="F281" s="45"/>
      <c r="G281" s="45"/>
      <c r="H281" s="45"/>
      <c r="I281" s="45"/>
      <c r="J281" s="45">
        <f t="shared" si="6"/>
        <v>100</v>
      </c>
      <c r="K281" s="45">
        <f t="shared" si="7"/>
        <v>1</v>
      </c>
      <c r="L281" s="4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133"/>
      <c r="B282" s="79"/>
      <c r="C282" s="121"/>
      <c r="D282" s="134" t="s">
        <v>283</v>
      </c>
      <c r="E282" s="95">
        <v>100</v>
      </c>
      <c r="F282" s="45"/>
      <c r="G282" s="45"/>
      <c r="H282" s="45"/>
      <c r="I282" s="45"/>
      <c r="J282" s="45">
        <f t="shared" si="6"/>
        <v>100</v>
      </c>
      <c r="K282" s="45">
        <f t="shared" si="7"/>
        <v>1</v>
      </c>
      <c r="L282" s="4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133"/>
      <c r="B283" s="79"/>
      <c r="C283" s="121"/>
      <c r="D283" s="134" t="s">
        <v>285</v>
      </c>
      <c r="E283" s="95">
        <v>100</v>
      </c>
      <c r="F283" s="45"/>
      <c r="G283" s="45"/>
      <c r="H283" s="45"/>
      <c r="I283" s="45"/>
      <c r="J283" s="45">
        <f t="shared" si="6"/>
        <v>100</v>
      </c>
      <c r="K283" s="45">
        <f t="shared" si="7"/>
        <v>1</v>
      </c>
      <c r="L283" s="4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133"/>
      <c r="B284" s="79"/>
      <c r="C284" s="121"/>
      <c r="D284" s="134" t="s">
        <v>287</v>
      </c>
      <c r="E284" s="95">
        <v>100</v>
      </c>
      <c r="F284" s="45"/>
      <c r="G284" s="45"/>
      <c r="H284" s="45"/>
      <c r="I284" s="45"/>
      <c r="J284" s="45">
        <f t="shared" si="6"/>
        <v>100</v>
      </c>
      <c r="K284" s="45">
        <f t="shared" si="7"/>
        <v>1</v>
      </c>
      <c r="L284" s="4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133"/>
      <c r="B285" s="79"/>
      <c r="C285" s="121"/>
      <c r="D285" s="134" t="s">
        <v>289</v>
      </c>
      <c r="E285" s="95">
        <v>100</v>
      </c>
      <c r="F285" s="45"/>
      <c r="G285" s="45"/>
      <c r="H285" s="45"/>
      <c r="I285" s="45"/>
      <c r="J285" s="45">
        <f t="shared" si="6"/>
        <v>100</v>
      </c>
      <c r="K285" s="45">
        <f t="shared" si="7"/>
        <v>1</v>
      </c>
      <c r="L285" s="4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133"/>
      <c r="B286" s="79"/>
      <c r="C286" s="121"/>
      <c r="D286" s="134" t="s">
        <v>291</v>
      </c>
      <c r="E286" s="95">
        <v>100</v>
      </c>
      <c r="F286" s="45"/>
      <c r="G286" s="45"/>
      <c r="H286" s="45"/>
      <c r="I286" s="45"/>
      <c r="J286" s="45">
        <f t="shared" si="6"/>
        <v>100</v>
      </c>
      <c r="K286" s="45">
        <f t="shared" si="7"/>
        <v>1</v>
      </c>
      <c r="L286" s="4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133"/>
      <c r="B287" s="79"/>
      <c r="C287" s="121"/>
      <c r="D287" s="134" t="s">
        <v>293</v>
      </c>
      <c r="E287" s="95">
        <v>100</v>
      </c>
      <c r="F287" s="45"/>
      <c r="G287" s="45"/>
      <c r="H287" s="45"/>
      <c r="I287" s="45"/>
      <c r="J287" s="45">
        <f t="shared" si="6"/>
        <v>100</v>
      </c>
      <c r="K287" s="45">
        <f t="shared" si="7"/>
        <v>1</v>
      </c>
      <c r="L287" s="4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133"/>
      <c r="B288" s="79"/>
      <c r="C288" s="121"/>
      <c r="D288" s="134" t="s">
        <v>295</v>
      </c>
      <c r="E288" s="95">
        <v>100</v>
      </c>
      <c r="F288" s="45"/>
      <c r="G288" s="45"/>
      <c r="H288" s="45"/>
      <c r="I288" s="45"/>
      <c r="J288" s="45">
        <f t="shared" si="6"/>
        <v>100</v>
      </c>
      <c r="K288" s="45">
        <f t="shared" si="7"/>
        <v>1</v>
      </c>
      <c r="L288" s="4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133"/>
      <c r="B289" s="79"/>
      <c r="C289" s="121"/>
      <c r="D289" s="134" t="s">
        <v>297</v>
      </c>
      <c r="E289" s="95">
        <v>100</v>
      </c>
      <c r="F289" s="45"/>
      <c r="G289" s="45"/>
      <c r="H289" s="45"/>
      <c r="I289" s="45"/>
      <c r="J289" s="45">
        <f t="shared" si="6"/>
        <v>100</v>
      </c>
      <c r="K289" s="45">
        <f t="shared" si="7"/>
        <v>1</v>
      </c>
      <c r="L289" s="4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133"/>
      <c r="B290" s="79"/>
      <c r="C290" s="121"/>
      <c r="D290" s="134" t="s">
        <v>299</v>
      </c>
      <c r="E290" s="95">
        <v>100</v>
      </c>
      <c r="F290" s="45"/>
      <c r="G290" s="45"/>
      <c r="H290" s="45"/>
      <c r="I290" s="45"/>
      <c r="J290" s="45">
        <f t="shared" si="6"/>
        <v>100</v>
      </c>
      <c r="K290" s="45">
        <f t="shared" si="7"/>
        <v>1</v>
      </c>
      <c r="L290" s="4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133"/>
      <c r="B291" s="79"/>
      <c r="C291" s="121"/>
      <c r="D291" s="134" t="s">
        <v>301</v>
      </c>
      <c r="E291" s="95">
        <v>100</v>
      </c>
      <c r="F291" s="45"/>
      <c r="G291" s="45"/>
      <c r="H291" s="45"/>
      <c r="I291" s="45"/>
      <c r="J291" s="45">
        <f t="shared" si="6"/>
        <v>100</v>
      </c>
      <c r="K291" s="45">
        <f t="shared" si="7"/>
        <v>1</v>
      </c>
      <c r="L291" s="4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133"/>
      <c r="B292" s="79"/>
      <c r="C292" s="121"/>
      <c r="D292" s="134" t="s">
        <v>302</v>
      </c>
      <c r="E292" s="95">
        <v>100</v>
      </c>
      <c r="F292" s="45"/>
      <c r="G292" s="45"/>
      <c r="H292" s="45"/>
      <c r="I292" s="45"/>
      <c r="J292" s="45">
        <f t="shared" si="6"/>
        <v>100</v>
      </c>
      <c r="K292" s="45">
        <f t="shared" si="7"/>
        <v>1</v>
      </c>
      <c r="L292" s="4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133"/>
      <c r="B293" s="79"/>
      <c r="C293" s="121"/>
      <c r="D293" s="134" t="s">
        <v>304</v>
      </c>
      <c r="E293" s="95">
        <v>100</v>
      </c>
      <c r="F293" s="45"/>
      <c r="G293" s="45"/>
      <c r="H293" s="45"/>
      <c r="I293" s="45"/>
      <c r="J293" s="45">
        <f t="shared" si="6"/>
        <v>100</v>
      </c>
      <c r="K293" s="45">
        <f t="shared" si="7"/>
        <v>1</v>
      </c>
      <c r="L293" s="4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133"/>
      <c r="B294" s="79"/>
      <c r="C294" s="121"/>
      <c r="D294" s="134" t="s">
        <v>306</v>
      </c>
      <c r="E294" s="95">
        <v>100</v>
      </c>
      <c r="F294" s="45"/>
      <c r="G294" s="45"/>
      <c r="H294" s="45"/>
      <c r="I294" s="45"/>
      <c r="J294" s="45">
        <f t="shared" si="6"/>
        <v>100</v>
      </c>
      <c r="K294" s="45">
        <f t="shared" si="7"/>
        <v>1</v>
      </c>
      <c r="L294" s="4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133"/>
      <c r="B295" s="79"/>
      <c r="C295" s="121"/>
      <c r="D295" s="134" t="s">
        <v>309</v>
      </c>
      <c r="E295" s="95">
        <v>100</v>
      </c>
      <c r="F295" s="45"/>
      <c r="G295" s="45"/>
      <c r="H295" s="45"/>
      <c r="I295" s="45"/>
      <c r="J295" s="45">
        <f t="shared" si="6"/>
        <v>100</v>
      </c>
      <c r="K295" s="45">
        <f t="shared" si="7"/>
        <v>1</v>
      </c>
      <c r="L295" s="4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133"/>
      <c r="B296" s="79"/>
      <c r="C296" s="121"/>
      <c r="D296" s="80" t="s">
        <v>41</v>
      </c>
      <c r="E296" s="95">
        <v>100</v>
      </c>
      <c r="F296" s="45"/>
      <c r="G296" s="45"/>
      <c r="H296" s="45"/>
      <c r="I296" s="45"/>
      <c r="J296" s="45">
        <f>SUM(J255:J295)</f>
        <v>4100</v>
      </c>
      <c r="K296" s="45">
        <f t="shared" si="7"/>
        <v>41</v>
      </c>
      <c r="L296" s="4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33"/>
      <c r="B297" s="907"/>
      <c r="C297" s="908"/>
      <c r="D297" s="910"/>
      <c r="E297" s="912"/>
      <c r="F297" s="70"/>
      <c r="G297" s="164"/>
      <c r="H297" s="291"/>
      <c r="I297" s="71"/>
      <c r="J297" s="71"/>
      <c r="K297" s="71"/>
      <c r="L297" s="71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267"/>
      <c r="B298" s="883" t="s">
        <v>979</v>
      </c>
      <c r="C298" s="914"/>
      <c r="D298" s="915"/>
      <c r="E298" s="916"/>
      <c r="F298" s="70"/>
      <c r="G298" s="164"/>
      <c r="H298" s="508"/>
      <c r="I298" s="505"/>
      <c r="J298" s="505"/>
      <c r="K298" s="505"/>
      <c r="L298" s="50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33"/>
      <c r="B299" s="883" t="s">
        <v>981</v>
      </c>
      <c r="C299" s="914"/>
      <c r="D299" s="915"/>
      <c r="E299" s="916"/>
      <c r="F299" s="70"/>
      <c r="G299" s="164"/>
      <c r="H299" s="508"/>
      <c r="I299" s="505"/>
      <c r="J299" s="505"/>
      <c r="K299" s="505"/>
      <c r="L299" s="50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267"/>
      <c r="B300" s="883" t="s">
        <v>327</v>
      </c>
      <c r="C300" s="537"/>
      <c r="D300" s="918"/>
      <c r="E300" s="70"/>
      <c r="F300" s="316"/>
      <c r="G300" s="375"/>
      <c r="H300" s="508"/>
      <c r="I300" s="505"/>
      <c r="J300" s="505"/>
      <c r="K300" s="882"/>
      <c r="L300" s="50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897" t="s">
        <v>486</v>
      </c>
      <c r="B301" s="883" t="s">
        <v>982</v>
      </c>
      <c r="C301" s="537"/>
      <c r="D301" s="918"/>
      <c r="E301" s="70"/>
      <c r="F301" s="334"/>
      <c r="G301" s="375"/>
      <c r="H301" s="508"/>
      <c r="I301" s="505"/>
      <c r="J301" s="505"/>
      <c r="K301" s="505"/>
      <c r="L301" s="50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33"/>
      <c r="B302" s="268" t="s">
        <v>449</v>
      </c>
      <c r="C302" s="176"/>
      <c r="D302" s="217"/>
      <c r="E302" s="70"/>
      <c r="F302" s="70"/>
      <c r="G302" s="375"/>
      <c r="H302" s="71"/>
      <c r="I302" s="71"/>
      <c r="J302" s="71"/>
      <c r="K302" s="71"/>
      <c r="L302" s="71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33"/>
      <c r="B303" s="268" t="s">
        <v>983</v>
      </c>
      <c r="C303" s="176"/>
      <c r="D303" s="217"/>
      <c r="E303" s="70"/>
      <c r="F303" s="70"/>
      <c r="G303" s="70"/>
      <c r="H303" s="71"/>
      <c r="I303" s="71"/>
      <c r="J303" s="71"/>
      <c r="K303" s="71"/>
      <c r="L303" s="71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33"/>
      <c r="B304" s="268" t="s">
        <v>984</v>
      </c>
      <c r="C304" s="300"/>
      <c r="D304" s="217"/>
      <c r="E304" s="164"/>
      <c r="F304" s="70"/>
      <c r="G304" s="164"/>
      <c r="H304" s="71"/>
      <c r="I304" s="71"/>
      <c r="J304" s="71"/>
      <c r="K304" s="71"/>
      <c r="L304" s="71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33"/>
      <c r="B305" s="268" t="s">
        <v>70</v>
      </c>
      <c r="C305" s="300"/>
      <c r="D305" s="217"/>
      <c r="E305" s="164"/>
      <c r="F305" s="70"/>
      <c r="G305" s="164"/>
      <c r="H305" s="71"/>
      <c r="I305" s="71"/>
      <c r="J305" s="71"/>
      <c r="K305" s="71"/>
      <c r="L305" s="71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33"/>
      <c r="B306" s="268" t="s">
        <v>985</v>
      </c>
      <c r="C306" s="300"/>
      <c r="D306" s="217"/>
      <c r="E306" s="164"/>
      <c r="F306" s="70"/>
      <c r="G306" s="164"/>
      <c r="H306" s="291"/>
      <c r="I306" s="71"/>
      <c r="J306" s="71"/>
      <c r="K306" s="71"/>
      <c r="L306" s="71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33"/>
      <c r="B307" s="907"/>
      <c r="C307" s="914"/>
      <c r="D307" s="915"/>
      <c r="E307" s="164"/>
      <c r="F307" s="70"/>
      <c r="G307" s="164"/>
      <c r="H307" s="291"/>
      <c r="I307" s="71"/>
      <c r="J307" s="71"/>
      <c r="K307" s="71"/>
      <c r="L307" s="71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897" t="s">
        <v>486</v>
      </c>
      <c r="B308" s="883" t="s">
        <v>328</v>
      </c>
      <c r="C308" s="537"/>
      <c r="D308" s="918"/>
      <c r="E308" s="70"/>
      <c r="F308" s="316"/>
      <c r="G308" s="375"/>
      <c r="H308" s="508"/>
      <c r="I308" s="505"/>
      <c r="J308" s="505"/>
      <c r="K308" s="882"/>
      <c r="L308" s="50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267"/>
      <c r="B309" s="268" t="s">
        <v>449</v>
      </c>
      <c r="C309" s="176"/>
      <c r="D309" s="217"/>
      <c r="E309" s="70"/>
      <c r="F309" s="70"/>
      <c r="G309" s="375"/>
      <c r="H309" s="71"/>
      <c r="I309" s="71"/>
      <c r="J309" s="71"/>
      <c r="K309" s="71"/>
      <c r="L309" s="71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33"/>
      <c r="B310" s="268" t="s">
        <v>986</v>
      </c>
      <c r="C310" s="176"/>
      <c r="D310" s="217"/>
      <c r="E310" s="70"/>
      <c r="F310" s="70"/>
      <c r="G310" s="70"/>
      <c r="H310" s="71"/>
      <c r="I310" s="71"/>
      <c r="J310" s="71"/>
      <c r="K310" s="71"/>
      <c r="L310" s="71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33"/>
      <c r="B311" s="268" t="s">
        <v>455</v>
      </c>
      <c r="C311" s="300"/>
      <c r="D311" s="217"/>
      <c r="E311" s="164"/>
      <c r="F311" s="70"/>
      <c r="G311" s="164"/>
      <c r="H311" s="71"/>
      <c r="I311" s="71"/>
      <c r="J311" s="71"/>
      <c r="K311" s="71"/>
      <c r="L311" s="71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33"/>
      <c r="B312" s="268" t="s">
        <v>70</v>
      </c>
      <c r="C312" s="300"/>
      <c r="D312" s="217"/>
      <c r="E312" s="916"/>
      <c r="F312" s="70"/>
      <c r="G312" s="164"/>
      <c r="H312" s="71"/>
      <c r="I312" s="71"/>
      <c r="J312" s="71"/>
      <c r="K312" s="71"/>
      <c r="L312" s="71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33"/>
      <c r="B313" s="268" t="s">
        <v>987</v>
      </c>
      <c r="C313" s="300"/>
      <c r="D313" s="217"/>
      <c r="E313" s="916"/>
      <c r="F313" s="70"/>
      <c r="G313" s="164"/>
      <c r="H313" s="291"/>
      <c r="I313" s="71"/>
      <c r="J313" s="71"/>
      <c r="K313" s="71"/>
      <c r="L313" s="71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33"/>
      <c r="B314" s="268"/>
      <c r="C314" s="300"/>
      <c r="D314" s="217"/>
      <c r="E314" s="164"/>
      <c r="F314" s="70"/>
      <c r="G314" s="164"/>
      <c r="H314" s="291"/>
      <c r="I314" s="71"/>
      <c r="J314" s="71"/>
      <c r="K314" s="71"/>
      <c r="L314" s="71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33"/>
      <c r="B315" s="919"/>
      <c r="C315" s="920"/>
      <c r="D315" s="921"/>
      <c r="E315" s="164"/>
      <c r="F315" s="70"/>
      <c r="G315" s="164"/>
      <c r="H315" s="291"/>
      <c r="I315" s="71"/>
      <c r="J315" s="71"/>
      <c r="K315" s="71"/>
      <c r="L315" s="71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890"/>
      <c r="B316" s="922"/>
      <c r="C316" s="923"/>
      <c r="D316" s="924"/>
      <c r="E316" s="925"/>
      <c r="F316" s="200"/>
      <c r="G316" s="925"/>
      <c r="H316" s="352"/>
      <c r="I316" s="203"/>
      <c r="J316" s="203"/>
      <c r="K316" s="71"/>
      <c r="L316" s="71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876"/>
      <c r="B317" s="926"/>
      <c r="C317" s="927"/>
      <c r="D317" s="928"/>
      <c r="E317" s="287"/>
      <c r="F317" s="139"/>
      <c r="G317" s="287"/>
      <c r="H317" s="290"/>
      <c r="I317" s="141"/>
      <c r="J317" s="141"/>
      <c r="K317" s="71"/>
      <c r="L317" s="71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270" t="s">
        <v>988</v>
      </c>
      <c r="B318" s="880" t="s">
        <v>989</v>
      </c>
      <c r="C318" s="272"/>
      <c r="D318" s="273"/>
      <c r="E318" s="929"/>
      <c r="F318" s="53"/>
      <c r="G318" s="53"/>
      <c r="H318" s="763"/>
      <c r="I318" s="764"/>
      <c r="J318" s="764"/>
      <c r="K318" s="505"/>
      <c r="L318" s="50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307" t="s">
        <v>990</v>
      </c>
      <c r="B319" s="883" t="s">
        <v>991</v>
      </c>
      <c r="C319" s="300"/>
      <c r="D319" s="217"/>
      <c r="E319" s="164"/>
      <c r="F319" s="70"/>
      <c r="G319" s="70"/>
      <c r="H319" s="508"/>
      <c r="I319" s="505"/>
      <c r="J319" s="505"/>
      <c r="K319" s="505"/>
      <c r="L319" s="50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307" t="s">
        <v>992</v>
      </c>
      <c r="B320" s="883" t="s">
        <v>993</v>
      </c>
      <c r="C320" s="300"/>
      <c r="D320" s="217"/>
      <c r="E320" s="164"/>
      <c r="F320" s="70"/>
      <c r="G320" s="70"/>
      <c r="H320" s="508"/>
      <c r="I320" s="505"/>
      <c r="J320" s="505"/>
      <c r="K320" s="505"/>
      <c r="L320" s="50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267" t="s">
        <v>131</v>
      </c>
      <c r="B321" s="883" t="s">
        <v>994</v>
      </c>
      <c r="C321" s="300"/>
      <c r="D321" s="217"/>
      <c r="E321" s="164"/>
      <c r="F321" s="70"/>
      <c r="G321" s="70"/>
      <c r="H321" s="508"/>
      <c r="I321" s="505"/>
      <c r="J321" s="505"/>
      <c r="K321" s="505"/>
      <c r="L321" s="50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267"/>
      <c r="B322" s="66" t="s">
        <v>995</v>
      </c>
      <c r="C322" s="176"/>
      <c r="D322" s="217"/>
      <c r="E322" s="70"/>
      <c r="F322" s="70"/>
      <c r="G322" s="375"/>
      <c r="H322" s="508"/>
      <c r="I322" s="505"/>
      <c r="J322" s="505"/>
      <c r="K322" s="882"/>
      <c r="L322" s="882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320"/>
      <c r="B323" s="66" t="s">
        <v>996</v>
      </c>
      <c r="C323" s="176"/>
      <c r="D323" s="217"/>
      <c r="E323" s="70"/>
      <c r="F323" s="70"/>
      <c r="G323" s="375"/>
      <c r="H323" s="508"/>
      <c r="I323" s="505"/>
      <c r="J323" s="505"/>
      <c r="K323" s="505"/>
      <c r="L323" s="50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267"/>
      <c r="B324" s="66" t="s">
        <v>997</v>
      </c>
      <c r="C324" s="176"/>
      <c r="D324" s="217"/>
      <c r="E324" s="70"/>
      <c r="F324" s="70"/>
      <c r="G324" s="375"/>
      <c r="H324" s="508"/>
      <c r="I324" s="505"/>
      <c r="J324" s="505"/>
      <c r="K324" s="505"/>
      <c r="L324" s="50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298"/>
      <c r="B325" s="66" t="s">
        <v>998</v>
      </c>
      <c r="C325" s="176"/>
      <c r="D325" s="217"/>
      <c r="E325" s="70"/>
      <c r="F325" s="70"/>
      <c r="G325" s="375"/>
      <c r="H325" s="508"/>
      <c r="I325" s="505"/>
      <c r="J325" s="505"/>
      <c r="K325" s="505"/>
      <c r="L325" s="50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267"/>
      <c r="B326" s="66" t="s">
        <v>999</v>
      </c>
      <c r="C326" s="930"/>
      <c r="D326" s="931"/>
      <c r="E326" s="70"/>
      <c r="F326" s="70"/>
      <c r="G326" s="375"/>
      <c r="H326" s="508"/>
      <c r="I326" s="505"/>
      <c r="J326" s="505"/>
      <c r="K326" s="505"/>
      <c r="L326" s="50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932"/>
      <c r="B327" s="301" t="s">
        <v>133</v>
      </c>
      <c r="C327" s="80">
        <v>112</v>
      </c>
      <c r="D327" s="81" t="s">
        <v>1000</v>
      </c>
      <c r="E327" s="70"/>
      <c r="F327" s="70"/>
      <c r="G327" s="70"/>
      <c r="H327" s="71"/>
      <c r="I327" s="71"/>
      <c r="J327" s="71"/>
      <c r="K327" s="71"/>
      <c r="L327" s="71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932"/>
      <c r="B328" s="301" t="s">
        <v>145</v>
      </c>
      <c r="C328" s="80">
        <v>98</v>
      </c>
      <c r="D328" s="81" t="s">
        <v>1000</v>
      </c>
      <c r="E328" s="70"/>
      <c r="F328" s="70"/>
      <c r="G328" s="70"/>
      <c r="H328" s="71"/>
      <c r="I328" s="71"/>
      <c r="J328" s="71"/>
      <c r="K328" s="71"/>
      <c r="L328" s="71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932"/>
      <c r="B329" s="301" t="s">
        <v>151</v>
      </c>
      <c r="C329" s="80">
        <v>105</v>
      </c>
      <c r="D329" s="81" t="s">
        <v>1000</v>
      </c>
      <c r="E329" s="70"/>
      <c r="F329" s="70"/>
      <c r="G329" s="70"/>
      <c r="H329" s="71"/>
      <c r="I329" s="71"/>
      <c r="J329" s="71"/>
      <c r="K329" s="71"/>
      <c r="L329" s="71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932"/>
      <c r="B330" s="301" t="s">
        <v>70</v>
      </c>
      <c r="C330" s="80">
        <f>SUM(C327:C329)</f>
        <v>315</v>
      </c>
      <c r="D330" s="81" t="s">
        <v>1000</v>
      </c>
      <c r="E330" s="70"/>
      <c r="F330" s="70"/>
      <c r="G330" s="70"/>
      <c r="H330" s="71"/>
      <c r="I330" s="71"/>
      <c r="J330" s="71"/>
      <c r="K330" s="71"/>
      <c r="L330" s="71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320"/>
      <c r="B331" s="79" t="s">
        <v>953</v>
      </c>
      <c r="C331" s="176"/>
      <c r="D331" s="217"/>
      <c r="E331" s="70"/>
      <c r="F331" s="70"/>
      <c r="G331" s="70"/>
      <c r="H331" s="508"/>
      <c r="I331" s="505"/>
      <c r="J331" s="505"/>
      <c r="K331" s="505"/>
      <c r="L331" s="50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320"/>
      <c r="B332" s="116"/>
      <c r="C332" s="176"/>
      <c r="D332" s="217"/>
      <c r="E332" s="70"/>
      <c r="F332" s="70"/>
      <c r="G332" s="70"/>
      <c r="H332" s="508"/>
      <c r="I332" s="505"/>
      <c r="J332" s="505"/>
      <c r="K332" s="505"/>
      <c r="L332" s="50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307"/>
      <c r="B333" s="82" t="s">
        <v>330</v>
      </c>
      <c r="C333" s="176"/>
      <c r="D333" s="217"/>
      <c r="E333" s="70"/>
      <c r="F333" s="70"/>
      <c r="G333" s="375"/>
      <c r="H333" s="508"/>
      <c r="I333" s="505"/>
      <c r="J333" s="505"/>
      <c r="K333" s="882"/>
      <c r="L333" s="50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307"/>
      <c r="B334" s="82" t="s">
        <v>1006</v>
      </c>
      <c r="C334" s="176"/>
      <c r="D334" s="217"/>
      <c r="E334" s="70"/>
      <c r="F334" s="70"/>
      <c r="G334" s="375"/>
      <c r="H334" s="508"/>
      <c r="I334" s="505"/>
      <c r="J334" s="505"/>
      <c r="K334" s="505"/>
      <c r="L334" s="50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307"/>
      <c r="B335" s="79" t="s">
        <v>448</v>
      </c>
      <c r="C335" s="176"/>
      <c r="D335" s="217"/>
      <c r="E335" s="70"/>
      <c r="F335" s="70"/>
      <c r="G335" s="70"/>
      <c r="H335" s="71"/>
      <c r="I335" s="71"/>
      <c r="J335" s="71"/>
      <c r="K335" s="505"/>
      <c r="L335" s="50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33"/>
      <c r="B336" s="79" t="s">
        <v>1008</v>
      </c>
      <c r="C336" s="176"/>
      <c r="D336" s="217"/>
      <c r="E336" s="70"/>
      <c r="F336" s="70"/>
      <c r="G336" s="70"/>
      <c r="H336" s="71"/>
      <c r="I336" s="71"/>
      <c r="J336" s="71"/>
      <c r="K336" s="71"/>
      <c r="L336" s="71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267"/>
      <c r="B337" s="79" t="s">
        <v>548</v>
      </c>
      <c r="C337" s="176"/>
      <c r="D337" s="217"/>
      <c r="E337" s="70"/>
      <c r="F337" s="70"/>
      <c r="G337" s="70"/>
      <c r="H337" s="71"/>
      <c r="I337" s="71"/>
      <c r="J337" s="71"/>
      <c r="K337" s="71"/>
      <c r="L337" s="71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320"/>
      <c r="B338" s="79" t="s">
        <v>70</v>
      </c>
      <c r="C338" s="176"/>
      <c r="D338" s="217"/>
      <c r="E338" s="70"/>
      <c r="F338" s="70"/>
      <c r="G338" s="70"/>
      <c r="H338" s="71"/>
      <c r="I338" s="71"/>
      <c r="J338" s="71"/>
      <c r="K338" s="71"/>
      <c r="L338" s="71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320"/>
      <c r="B339" s="79" t="s">
        <v>953</v>
      </c>
      <c r="C339" s="176"/>
      <c r="D339" s="217"/>
      <c r="E339" s="70"/>
      <c r="F339" s="70"/>
      <c r="G339" s="70"/>
      <c r="H339" s="71"/>
      <c r="I339" s="71"/>
      <c r="J339" s="71"/>
      <c r="K339" s="71"/>
      <c r="L339" s="71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320"/>
      <c r="B340" s="79"/>
      <c r="C340" s="176"/>
      <c r="D340" s="217"/>
      <c r="E340" s="70"/>
      <c r="F340" s="70"/>
      <c r="G340" s="70"/>
      <c r="H340" s="71"/>
      <c r="I340" s="71"/>
      <c r="J340" s="71"/>
      <c r="K340" s="71"/>
      <c r="L340" s="71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33"/>
      <c r="B341" s="883" t="s">
        <v>331</v>
      </c>
      <c r="C341" s="176"/>
      <c r="D341" s="217"/>
      <c r="E341" s="70"/>
      <c r="F341" s="70"/>
      <c r="G341" s="375"/>
      <c r="H341" s="71"/>
      <c r="I341" s="71"/>
      <c r="J341" s="71"/>
      <c r="K341" s="882"/>
      <c r="L341" s="71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307"/>
      <c r="B342" s="883" t="s">
        <v>1016</v>
      </c>
      <c r="C342" s="176"/>
      <c r="D342" s="217"/>
      <c r="E342" s="70"/>
      <c r="F342" s="70"/>
      <c r="G342" s="375"/>
      <c r="H342" s="71"/>
      <c r="I342" s="71"/>
      <c r="J342" s="71"/>
      <c r="K342" s="71"/>
      <c r="L342" s="71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33"/>
      <c r="B343" s="301" t="s">
        <v>448</v>
      </c>
      <c r="C343" s="176"/>
      <c r="D343" s="217"/>
      <c r="E343" s="70"/>
      <c r="F343" s="70"/>
      <c r="G343" s="375"/>
      <c r="H343" s="71"/>
      <c r="I343" s="71"/>
      <c r="J343" s="71"/>
      <c r="K343" s="71"/>
      <c r="L343" s="71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307"/>
      <c r="B344" s="301" t="s">
        <v>1008</v>
      </c>
      <c r="C344" s="176"/>
      <c r="D344" s="217"/>
      <c r="E344" s="70"/>
      <c r="F344" s="70"/>
      <c r="G344" s="70"/>
      <c r="H344" s="71"/>
      <c r="I344" s="71"/>
      <c r="J344" s="71"/>
      <c r="K344" s="71"/>
      <c r="L344" s="71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307"/>
      <c r="B345" s="301" t="s">
        <v>1020</v>
      </c>
      <c r="C345" s="300"/>
      <c r="D345" s="217"/>
      <c r="E345" s="70"/>
      <c r="F345" s="70"/>
      <c r="G345" s="70"/>
      <c r="H345" s="71"/>
      <c r="I345" s="71"/>
      <c r="J345" s="71"/>
      <c r="K345" s="71"/>
      <c r="L345" s="71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307"/>
      <c r="B346" s="79" t="s">
        <v>70</v>
      </c>
      <c r="C346" s="300"/>
      <c r="D346" s="217"/>
      <c r="E346" s="70"/>
      <c r="F346" s="70"/>
      <c r="G346" s="70"/>
      <c r="H346" s="71"/>
      <c r="I346" s="71"/>
      <c r="J346" s="71"/>
      <c r="K346" s="71"/>
      <c r="L346" s="71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307"/>
      <c r="B347" s="301" t="s">
        <v>967</v>
      </c>
      <c r="C347" s="300"/>
      <c r="D347" s="217"/>
      <c r="E347" s="70"/>
      <c r="F347" s="70"/>
      <c r="G347" s="70"/>
      <c r="H347" s="71"/>
      <c r="I347" s="71"/>
      <c r="J347" s="71"/>
      <c r="K347" s="71"/>
      <c r="L347" s="71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307"/>
      <c r="B348" s="301"/>
      <c r="C348" s="300"/>
      <c r="D348" s="217"/>
      <c r="E348" s="70"/>
      <c r="F348" s="70"/>
      <c r="G348" s="70"/>
      <c r="H348" s="71"/>
      <c r="I348" s="71"/>
      <c r="J348" s="71"/>
      <c r="K348" s="71"/>
      <c r="L348" s="71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307"/>
      <c r="B349" s="301"/>
      <c r="C349" s="300"/>
      <c r="D349" s="217"/>
      <c r="E349" s="70"/>
      <c r="F349" s="70"/>
      <c r="G349" s="70"/>
      <c r="H349" s="71"/>
      <c r="I349" s="71"/>
      <c r="J349" s="71"/>
      <c r="K349" s="71"/>
      <c r="L349" s="71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308"/>
      <c r="B350" s="941"/>
      <c r="C350" s="942"/>
      <c r="D350" s="893"/>
      <c r="E350" s="200"/>
      <c r="F350" s="200"/>
      <c r="G350" s="200"/>
      <c r="H350" s="203"/>
      <c r="I350" s="203"/>
      <c r="J350" s="203"/>
      <c r="K350" s="71"/>
      <c r="L350" s="71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776"/>
      <c r="B351" s="381"/>
      <c r="C351" s="289"/>
      <c r="D351" s="879"/>
      <c r="E351" s="139"/>
      <c r="F351" s="139"/>
      <c r="G351" s="139"/>
      <c r="H351" s="141"/>
      <c r="I351" s="141"/>
      <c r="J351" s="141"/>
      <c r="K351" s="71"/>
      <c r="L351" s="71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270" t="s">
        <v>988</v>
      </c>
      <c r="B352" s="49" t="s">
        <v>1022</v>
      </c>
      <c r="C352" s="293"/>
      <c r="D352" s="273"/>
      <c r="E352" s="53"/>
      <c r="F352" s="53"/>
      <c r="G352" s="561"/>
      <c r="H352" s="209"/>
      <c r="I352" s="209"/>
      <c r="J352" s="209"/>
      <c r="K352" s="882"/>
      <c r="L352" s="71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307" t="s">
        <v>990</v>
      </c>
      <c r="B353" s="66" t="s">
        <v>1023</v>
      </c>
      <c r="C353" s="176"/>
      <c r="D353" s="217"/>
      <c r="E353" s="70"/>
      <c r="F353" s="70"/>
      <c r="G353" s="375"/>
      <c r="H353" s="71"/>
      <c r="I353" s="71"/>
      <c r="J353" s="71"/>
      <c r="K353" s="71"/>
      <c r="L353" s="71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307" t="s">
        <v>1024</v>
      </c>
      <c r="B354" s="79" t="s">
        <v>448</v>
      </c>
      <c r="C354" s="300"/>
      <c r="D354" s="217"/>
      <c r="E354" s="70"/>
      <c r="F354" s="70"/>
      <c r="G354" s="70"/>
      <c r="H354" s="71"/>
      <c r="I354" s="71"/>
      <c r="J354" s="71"/>
      <c r="K354" s="71"/>
      <c r="L354" s="71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267" t="s">
        <v>131</v>
      </c>
      <c r="B355" s="79" t="s">
        <v>1008</v>
      </c>
      <c r="C355" s="300"/>
      <c r="D355" s="217"/>
      <c r="E355" s="70"/>
      <c r="F355" s="70"/>
      <c r="G355" s="70"/>
      <c r="H355" s="71"/>
      <c r="I355" s="71"/>
      <c r="J355" s="71"/>
      <c r="K355" s="71"/>
      <c r="L355" s="71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267"/>
      <c r="B356" s="79" t="s">
        <v>548</v>
      </c>
      <c r="C356" s="300"/>
      <c r="D356" s="217"/>
      <c r="E356" s="164"/>
      <c r="F356" s="70"/>
      <c r="G356" s="164"/>
      <c r="H356" s="71"/>
      <c r="I356" s="71"/>
      <c r="J356" s="71"/>
      <c r="K356" s="71"/>
      <c r="L356" s="71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320"/>
      <c r="B357" s="301" t="s">
        <v>70</v>
      </c>
      <c r="C357" s="300"/>
      <c r="D357" s="217"/>
      <c r="E357" s="164"/>
      <c r="F357" s="70"/>
      <c r="G357" s="164"/>
      <c r="H357" s="71"/>
      <c r="I357" s="71"/>
      <c r="J357" s="71"/>
      <c r="K357" s="71"/>
      <c r="L357" s="71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307"/>
      <c r="B358" s="301" t="s">
        <v>967</v>
      </c>
      <c r="C358" s="277"/>
      <c r="D358" s="277"/>
      <c r="E358" s="164"/>
      <c r="F358" s="70"/>
      <c r="G358" s="164"/>
      <c r="H358" s="508"/>
      <c r="I358" s="505"/>
      <c r="J358" s="463"/>
      <c r="K358" s="45"/>
      <c r="L358" s="4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307"/>
      <c r="B359" s="277"/>
      <c r="C359" s="277"/>
      <c r="D359" s="277"/>
      <c r="E359" s="164"/>
      <c r="F359" s="70"/>
      <c r="G359" s="164"/>
      <c r="H359" s="508"/>
      <c r="I359" s="505"/>
      <c r="J359" s="463"/>
      <c r="K359" s="45"/>
      <c r="L359" s="4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307"/>
      <c r="B360" s="883" t="s">
        <v>1025</v>
      </c>
      <c r="C360" s="176"/>
      <c r="D360" s="217"/>
      <c r="E360" s="70"/>
      <c r="F360" s="70"/>
      <c r="G360" s="70"/>
      <c r="H360" s="508"/>
      <c r="I360" s="505"/>
      <c r="J360" s="505"/>
      <c r="K360" s="505"/>
      <c r="L360" s="50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307"/>
      <c r="B361" s="883" t="s">
        <v>1026</v>
      </c>
      <c r="C361" s="176"/>
      <c r="D361" s="217"/>
      <c r="E361" s="70"/>
      <c r="F361" s="70"/>
      <c r="G361" s="70"/>
      <c r="H361" s="508"/>
      <c r="I361" s="505"/>
      <c r="J361" s="505"/>
      <c r="K361" s="505"/>
      <c r="L361" s="50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307"/>
      <c r="B362" s="883" t="s">
        <v>1027</v>
      </c>
      <c r="C362" s="176"/>
      <c r="D362" s="217"/>
      <c r="E362" s="70"/>
      <c r="F362" s="70"/>
      <c r="G362" s="70"/>
      <c r="H362" s="508"/>
      <c r="I362" s="505"/>
      <c r="J362" s="505"/>
      <c r="K362" s="505"/>
      <c r="L362" s="50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33"/>
      <c r="B363" s="66" t="s">
        <v>333</v>
      </c>
      <c r="C363" s="176"/>
      <c r="D363" s="217"/>
      <c r="E363" s="70"/>
      <c r="F363" s="70"/>
      <c r="G363" s="375"/>
      <c r="H363" s="508"/>
      <c r="I363" s="505"/>
      <c r="J363" s="505"/>
      <c r="K363" s="882"/>
      <c r="L363" s="50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267"/>
      <c r="B364" s="66" t="s">
        <v>1028</v>
      </c>
      <c r="C364" s="176"/>
      <c r="D364" s="217"/>
      <c r="E364" s="70"/>
      <c r="F364" s="70"/>
      <c r="G364" s="70"/>
      <c r="H364" s="508"/>
      <c r="I364" s="505"/>
      <c r="J364" s="505"/>
      <c r="K364" s="505"/>
      <c r="L364" s="50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774"/>
      <c r="B365" s="79" t="s">
        <v>448</v>
      </c>
      <c r="C365" s="176"/>
      <c r="D365" s="217"/>
      <c r="E365" s="70"/>
      <c r="F365" s="70"/>
      <c r="G365" s="70"/>
      <c r="H365" s="71"/>
      <c r="I365" s="71"/>
      <c r="J365" s="71"/>
      <c r="K365" s="71"/>
      <c r="L365" s="71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774"/>
      <c r="B366" s="79" t="s">
        <v>1008</v>
      </c>
      <c r="C366" s="176"/>
      <c r="D366" s="217"/>
      <c r="E366" s="70"/>
      <c r="F366" s="70"/>
      <c r="G366" s="70"/>
      <c r="H366" s="71"/>
      <c r="I366" s="71"/>
      <c r="J366" s="71"/>
      <c r="K366" s="71"/>
      <c r="L366" s="71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774"/>
      <c r="B367" s="79" t="s">
        <v>548</v>
      </c>
      <c r="C367" s="176"/>
      <c r="D367" s="217"/>
      <c r="E367" s="70"/>
      <c r="F367" s="70"/>
      <c r="G367" s="70"/>
      <c r="H367" s="71"/>
      <c r="I367" s="71"/>
      <c r="J367" s="71"/>
      <c r="K367" s="71"/>
      <c r="L367" s="71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774"/>
      <c r="B368" s="301" t="s">
        <v>70</v>
      </c>
      <c r="C368" s="176"/>
      <c r="D368" s="217"/>
      <c r="E368" s="70"/>
      <c r="F368" s="70"/>
      <c r="G368" s="70"/>
      <c r="H368" s="71"/>
      <c r="I368" s="71"/>
      <c r="J368" s="71"/>
      <c r="K368" s="71"/>
      <c r="L368" s="71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774"/>
      <c r="B369" s="79" t="s">
        <v>953</v>
      </c>
      <c r="C369" s="176"/>
      <c r="D369" s="217"/>
      <c r="E369" s="70"/>
      <c r="F369" s="70"/>
      <c r="G369" s="70"/>
      <c r="H369" s="291"/>
      <c r="I369" s="71"/>
      <c r="J369" s="71"/>
      <c r="K369" s="71"/>
      <c r="L369" s="71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774"/>
      <c r="B370" s="301"/>
      <c r="C370" s="176"/>
      <c r="D370" s="217"/>
      <c r="E370" s="70"/>
      <c r="F370" s="70"/>
      <c r="G370" s="70"/>
      <c r="H370" s="291"/>
      <c r="I370" s="71"/>
      <c r="J370" s="71"/>
      <c r="K370" s="71"/>
      <c r="L370" s="71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267" t="s">
        <v>486</v>
      </c>
      <c r="B371" s="883" t="s">
        <v>334</v>
      </c>
      <c r="C371" s="176"/>
      <c r="D371" s="217"/>
      <c r="E371" s="70"/>
      <c r="F371" s="70"/>
      <c r="G371" s="375"/>
      <c r="H371" s="508"/>
      <c r="I371" s="505"/>
      <c r="J371" s="505"/>
      <c r="K371" s="882"/>
      <c r="L371" s="505"/>
      <c r="M371" s="959">
        <v>52030030</v>
      </c>
      <c r="N371" s="960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307"/>
      <c r="B372" s="301" t="s">
        <v>133</v>
      </c>
      <c r="C372" s="372">
        <v>340</v>
      </c>
      <c r="D372" s="81" t="s">
        <v>1029</v>
      </c>
      <c r="E372" s="70"/>
      <c r="F372" s="70"/>
      <c r="G372" s="70"/>
      <c r="H372" s="71"/>
      <c r="I372" s="71"/>
      <c r="J372" s="71"/>
      <c r="K372" s="71"/>
      <c r="L372" s="71"/>
      <c r="M372" s="964" t="s">
        <v>1030</v>
      </c>
      <c r="N372" s="965" t="s">
        <v>1031</v>
      </c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307"/>
      <c r="B373" s="301" t="s">
        <v>145</v>
      </c>
      <c r="C373" s="372">
        <v>220</v>
      </c>
      <c r="D373" s="81" t="s">
        <v>1032</v>
      </c>
      <c r="E373" s="70"/>
      <c r="F373" s="70"/>
      <c r="G373" s="70"/>
      <c r="H373" s="71"/>
      <c r="I373" s="71"/>
      <c r="J373" s="71"/>
      <c r="K373" s="71"/>
      <c r="L373" s="71"/>
      <c r="M373" s="967">
        <v>25</v>
      </c>
      <c r="N373" s="967">
        <v>500</v>
      </c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33"/>
      <c r="B374" s="301" t="s">
        <v>151</v>
      </c>
      <c r="C374" s="372">
        <v>404</v>
      </c>
      <c r="D374" s="81" t="s">
        <v>1033</v>
      </c>
      <c r="E374" s="70"/>
      <c r="F374" s="70"/>
      <c r="G374" s="164"/>
      <c r="H374" s="71"/>
      <c r="I374" s="71"/>
      <c r="J374" s="71"/>
      <c r="K374" s="71"/>
      <c r="L374" s="71"/>
      <c r="M374" s="968" t="e">
        <f>+#REF!*M373*4/1000000</f>
        <v>#REF!</v>
      </c>
      <c r="N374" s="968">
        <f t="shared" ref="N374:N376" si="8">500*340/1000000</f>
        <v>0.17</v>
      </c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33"/>
      <c r="B375" s="301" t="s">
        <v>70</v>
      </c>
      <c r="C375" s="464">
        <f>SUM(C372:C374)</f>
        <v>964</v>
      </c>
      <c r="D375" s="81" t="s">
        <v>1029</v>
      </c>
      <c r="E375" s="164"/>
      <c r="F375" s="70"/>
      <c r="G375" s="164"/>
      <c r="H375" s="71"/>
      <c r="I375" s="71"/>
      <c r="J375" s="71"/>
      <c r="K375" s="71"/>
      <c r="L375" s="71"/>
      <c r="M375" s="968" t="e">
        <f>+#REF!*M373*4/1000000</f>
        <v>#REF!</v>
      </c>
      <c r="N375" s="968">
        <f t="shared" si="8"/>
        <v>0.17</v>
      </c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774"/>
      <c r="B376" s="79" t="s">
        <v>953</v>
      </c>
      <c r="C376" s="300"/>
      <c r="D376" s="217"/>
      <c r="E376" s="164"/>
      <c r="F376" s="70"/>
      <c r="G376" s="164"/>
      <c r="H376" s="161"/>
      <c r="I376" s="161"/>
      <c r="J376" s="161"/>
      <c r="K376" s="71"/>
      <c r="L376" s="71"/>
      <c r="M376" s="968" t="e">
        <f>+#REF!*M373*4/1000000</f>
        <v>#REF!</v>
      </c>
      <c r="N376" s="968">
        <f t="shared" si="8"/>
        <v>0.17</v>
      </c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774"/>
      <c r="B377" s="79"/>
      <c r="C377" s="300"/>
      <c r="D377" s="217"/>
      <c r="E377" s="164"/>
      <c r="F377" s="70"/>
      <c r="G377" s="164"/>
      <c r="H377" s="889"/>
      <c r="I377" s="161"/>
      <c r="J377" s="161"/>
      <c r="K377" s="71"/>
      <c r="L377" s="71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774"/>
      <c r="B378" s="79"/>
      <c r="C378" s="300"/>
      <c r="D378" s="217"/>
      <c r="E378" s="164"/>
      <c r="F378" s="70"/>
      <c r="G378" s="164"/>
      <c r="H378" s="889"/>
      <c r="I378" s="161"/>
      <c r="J378" s="161"/>
      <c r="K378" s="71"/>
      <c r="L378" s="71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774"/>
      <c r="B379" s="79"/>
      <c r="C379" s="300"/>
      <c r="D379" s="217"/>
      <c r="E379" s="164"/>
      <c r="F379" s="70"/>
      <c r="G379" s="164"/>
      <c r="H379" s="889"/>
      <c r="I379" s="161"/>
      <c r="J379" s="161"/>
      <c r="K379" s="71"/>
      <c r="L379" s="71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774"/>
      <c r="B380" s="79"/>
      <c r="C380" s="300"/>
      <c r="D380" s="217"/>
      <c r="E380" s="164"/>
      <c r="F380" s="70"/>
      <c r="G380" s="164"/>
      <c r="H380" s="889"/>
      <c r="I380" s="161"/>
      <c r="J380" s="161"/>
      <c r="K380" s="71"/>
      <c r="L380" s="71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774"/>
      <c r="B381" s="79"/>
      <c r="C381" s="300"/>
      <c r="D381" s="217"/>
      <c r="E381" s="164"/>
      <c r="F381" s="70"/>
      <c r="G381" s="164"/>
      <c r="H381" s="889"/>
      <c r="I381" s="161"/>
      <c r="J381" s="161"/>
      <c r="K381" s="71"/>
      <c r="L381" s="71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774"/>
      <c r="B382" s="79"/>
      <c r="C382" s="300"/>
      <c r="D382" s="217"/>
      <c r="E382" s="164"/>
      <c r="F382" s="70"/>
      <c r="G382" s="164"/>
      <c r="H382" s="889"/>
      <c r="I382" s="161"/>
      <c r="J382" s="161"/>
      <c r="K382" s="71"/>
      <c r="L382" s="71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774"/>
      <c r="B383" s="79"/>
      <c r="C383" s="300"/>
      <c r="D383" s="217"/>
      <c r="E383" s="164"/>
      <c r="F383" s="70"/>
      <c r="G383" s="164"/>
      <c r="H383" s="889"/>
      <c r="I383" s="161"/>
      <c r="J383" s="161"/>
      <c r="K383" s="71"/>
      <c r="L383" s="71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970"/>
      <c r="B384" s="197"/>
      <c r="C384" s="942"/>
      <c r="D384" s="893"/>
      <c r="E384" s="925"/>
      <c r="F384" s="200"/>
      <c r="G384" s="925"/>
      <c r="H384" s="894"/>
      <c r="I384" s="971"/>
      <c r="J384" s="971"/>
      <c r="K384" s="71"/>
      <c r="L384" s="71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972"/>
      <c r="B385" s="109"/>
      <c r="C385" s="289"/>
      <c r="D385" s="879"/>
      <c r="E385" s="287"/>
      <c r="F385" s="139"/>
      <c r="G385" s="287"/>
      <c r="H385" s="973"/>
      <c r="I385" s="974"/>
      <c r="J385" s="974"/>
      <c r="K385" s="71"/>
      <c r="L385" s="71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270" t="s">
        <v>988</v>
      </c>
      <c r="B386" s="49" t="s">
        <v>335</v>
      </c>
      <c r="C386" s="293"/>
      <c r="D386" s="273"/>
      <c r="E386" s="53"/>
      <c r="F386" s="53"/>
      <c r="G386" s="561"/>
      <c r="H386" s="763"/>
      <c r="I386" s="764"/>
      <c r="J386" s="764"/>
      <c r="K386" s="882"/>
      <c r="L386" s="522"/>
      <c r="M386" s="959">
        <v>52030030</v>
      </c>
      <c r="N386" s="960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307" t="s">
        <v>990</v>
      </c>
      <c r="B387" s="66" t="s">
        <v>1034</v>
      </c>
      <c r="C387" s="176"/>
      <c r="D387" s="217"/>
      <c r="E387" s="70"/>
      <c r="F387" s="70"/>
      <c r="G387" s="70"/>
      <c r="H387" s="508"/>
      <c r="I387" s="505"/>
      <c r="J387" s="505"/>
      <c r="K387" s="505"/>
      <c r="L387" s="505"/>
      <c r="M387" s="964" t="s">
        <v>1030</v>
      </c>
      <c r="N387" s="965" t="s">
        <v>1031</v>
      </c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307" t="s">
        <v>1024</v>
      </c>
      <c r="B388" s="301" t="s">
        <v>1036</v>
      </c>
      <c r="C388" s="176"/>
      <c r="D388" s="217"/>
      <c r="E388" s="70"/>
      <c r="F388" s="70"/>
      <c r="G388" s="375"/>
      <c r="H388" s="71"/>
      <c r="I388" s="71"/>
      <c r="J388" s="71"/>
      <c r="K388" s="71"/>
      <c r="L388" s="71"/>
      <c r="M388" s="967">
        <v>25</v>
      </c>
      <c r="N388" s="967">
        <v>500</v>
      </c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267" t="s">
        <v>131</v>
      </c>
      <c r="B389" s="301" t="s">
        <v>1037</v>
      </c>
      <c r="C389" s="300"/>
      <c r="D389" s="217"/>
      <c r="E389" s="70"/>
      <c r="F389" s="70"/>
      <c r="G389" s="375"/>
      <c r="H389" s="71"/>
      <c r="I389" s="71"/>
      <c r="J389" s="71"/>
      <c r="K389" s="71"/>
      <c r="L389" s="71"/>
      <c r="M389" s="968" t="e">
        <f>+#REF!*M388*4/1000000</f>
        <v>#REF!</v>
      </c>
      <c r="N389" s="968">
        <f>500*400/1000000</f>
        <v>0.2</v>
      </c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267"/>
      <c r="B390" s="301" t="s">
        <v>1040</v>
      </c>
      <c r="C390" s="300"/>
      <c r="D390" s="217"/>
      <c r="E390" s="164"/>
      <c r="F390" s="70"/>
      <c r="G390" s="375"/>
      <c r="H390" s="71"/>
      <c r="I390" s="71"/>
      <c r="J390" s="71"/>
      <c r="K390" s="71"/>
      <c r="L390" s="71"/>
      <c r="M390" s="968" t="e">
        <f>+#REF!*M388*4/1000000</f>
        <v>#REF!</v>
      </c>
      <c r="N390" s="968">
        <f>500*360/1000000</f>
        <v>0.18</v>
      </c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774"/>
      <c r="B391" s="301" t="s">
        <v>1042</v>
      </c>
      <c r="C391" s="300"/>
      <c r="D391" s="217"/>
      <c r="E391" s="164"/>
      <c r="F391" s="70"/>
      <c r="G391" s="375"/>
      <c r="H391" s="71"/>
      <c r="I391" s="71"/>
      <c r="J391" s="71"/>
      <c r="K391" s="71"/>
      <c r="L391" s="71"/>
      <c r="M391" s="968" t="e">
        <f>+#REF!*M388*4/1000000</f>
        <v>#REF!</v>
      </c>
      <c r="N391" s="968">
        <f>500*400/1000000</f>
        <v>0.2</v>
      </c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774"/>
      <c r="B392" s="301" t="s">
        <v>1043</v>
      </c>
      <c r="C392" s="300"/>
      <c r="D392" s="217"/>
      <c r="E392" s="164"/>
      <c r="F392" s="70"/>
      <c r="G392" s="164"/>
      <c r="H392" s="71"/>
      <c r="I392" s="71"/>
      <c r="J392" s="71"/>
      <c r="K392" s="71"/>
      <c r="L392" s="71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774"/>
      <c r="B393" s="79" t="s">
        <v>953</v>
      </c>
      <c r="C393" s="300"/>
      <c r="D393" s="217"/>
      <c r="E393" s="164"/>
      <c r="F393" s="70"/>
      <c r="G393" s="164"/>
      <c r="H393" s="71"/>
      <c r="I393" s="71"/>
      <c r="J393" s="71"/>
      <c r="K393" s="71"/>
      <c r="L393" s="71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774"/>
      <c r="B394" s="301"/>
      <c r="C394" s="300"/>
      <c r="D394" s="217"/>
      <c r="E394" s="164"/>
      <c r="F394" s="70"/>
      <c r="G394" s="164"/>
      <c r="H394" s="291"/>
      <c r="I394" s="71"/>
      <c r="J394" s="71"/>
      <c r="K394" s="71"/>
      <c r="L394" s="71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307"/>
      <c r="B395" s="66" t="s">
        <v>1044</v>
      </c>
      <c r="C395" s="176"/>
      <c r="D395" s="217"/>
      <c r="E395" s="70"/>
      <c r="F395" s="70"/>
      <c r="G395" s="375"/>
      <c r="H395" s="508"/>
      <c r="I395" s="505"/>
      <c r="J395" s="505"/>
      <c r="K395" s="882"/>
      <c r="L395" s="50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307"/>
      <c r="B396" s="66" t="s">
        <v>1045</v>
      </c>
      <c r="C396" s="176"/>
      <c r="D396" s="217"/>
      <c r="E396" s="70"/>
      <c r="F396" s="70"/>
      <c r="G396" s="375"/>
      <c r="H396" s="508"/>
      <c r="I396" s="505"/>
      <c r="J396" s="505"/>
      <c r="K396" s="505"/>
      <c r="L396" s="50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307"/>
      <c r="B397" s="66" t="s">
        <v>1046</v>
      </c>
      <c r="C397" s="176"/>
      <c r="D397" s="217"/>
      <c r="E397" s="70"/>
      <c r="F397" s="70"/>
      <c r="G397" s="375"/>
      <c r="H397" s="508"/>
      <c r="I397" s="505"/>
      <c r="J397" s="505"/>
      <c r="K397" s="505"/>
      <c r="L397" s="50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33"/>
      <c r="B398" s="301" t="s">
        <v>133</v>
      </c>
      <c r="C398" s="372">
        <v>340</v>
      </c>
      <c r="D398" s="81" t="s">
        <v>1029</v>
      </c>
      <c r="E398" s="70"/>
      <c r="F398" s="70"/>
      <c r="G398" s="164"/>
      <c r="H398" s="71"/>
      <c r="I398" s="71"/>
      <c r="J398" s="71"/>
      <c r="K398" s="71"/>
      <c r="L398" s="71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267"/>
      <c r="B399" s="301" t="s">
        <v>145</v>
      </c>
      <c r="C399" s="372">
        <v>220</v>
      </c>
      <c r="D399" s="81" t="s">
        <v>1032</v>
      </c>
      <c r="E399" s="164"/>
      <c r="F399" s="70"/>
      <c r="G399" s="164"/>
      <c r="H399" s="71"/>
      <c r="I399" s="71"/>
      <c r="J399" s="71"/>
      <c r="K399" s="71"/>
      <c r="L399" s="71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774"/>
      <c r="B400" s="301" t="s">
        <v>1047</v>
      </c>
      <c r="C400" s="372">
        <v>404</v>
      </c>
      <c r="D400" s="81" t="s">
        <v>1048</v>
      </c>
      <c r="E400" s="164"/>
      <c r="F400" s="70"/>
      <c r="G400" s="164"/>
      <c r="H400" s="71"/>
      <c r="I400" s="71"/>
      <c r="J400" s="71"/>
      <c r="K400" s="71"/>
      <c r="L400" s="71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774"/>
      <c r="B401" s="301" t="s">
        <v>70</v>
      </c>
      <c r="C401" s="464">
        <f>SUM(C398:C400)</f>
        <v>964</v>
      </c>
      <c r="D401" s="81" t="s">
        <v>1029</v>
      </c>
      <c r="E401" s="164"/>
      <c r="F401" s="70"/>
      <c r="G401" s="164"/>
      <c r="H401" s="71"/>
      <c r="I401" s="71"/>
      <c r="J401" s="71"/>
      <c r="K401" s="71"/>
      <c r="L401" s="71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774"/>
      <c r="B402" s="79" t="s">
        <v>953</v>
      </c>
      <c r="C402" s="300"/>
      <c r="D402" s="217"/>
      <c r="E402" s="164"/>
      <c r="F402" s="70"/>
      <c r="G402" s="164"/>
      <c r="H402" s="71"/>
      <c r="I402" s="71"/>
      <c r="J402" s="71"/>
      <c r="K402" s="71"/>
      <c r="L402" s="71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774"/>
      <c r="B403" s="79"/>
      <c r="C403" s="300"/>
      <c r="D403" s="217"/>
      <c r="E403" s="164"/>
      <c r="F403" s="70"/>
      <c r="G403" s="164"/>
      <c r="H403" s="291"/>
      <c r="I403" s="71"/>
      <c r="J403" s="71"/>
      <c r="K403" s="71"/>
      <c r="L403" s="291"/>
      <c r="M403" s="77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33"/>
      <c r="B404" s="66" t="s">
        <v>337</v>
      </c>
      <c r="C404" s="176"/>
      <c r="D404" s="217"/>
      <c r="E404" s="70"/>
      <c r="F404" s="70"/>
      <c r="G404" s="375"/>
      <c r="H404" s="884"/>
      <c r="I404" s="505"/>
      <c r="J404" s="505"/>
      <c r="K404" s="882"/>
      <c r="L404" s="982"/>
      <c r="M404" s="983"/>
      <c r="N404" s="743"/>
      <c r="O404" s="743"/>
      <c r="P404" s="743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984"/>
      <c r="B405" s="301" t="s">
        <v>1049</v>
      </c>
      <c r="C405" s="80">
        <v>1</v>
      </c>
      <c r="D405" s="81" t="s">
        <v>135</v>
      </c>
      <c r="E405" s="70"/>
      <c r="F405" s="70"/>
      <c r="G405" s="375"/>
      <c r="H405" s="71"/>
      <c r="I405" s="71"/>
      <c r="J405" s="71"/>
      <c r="K405" s="71"/>
      <c r="L405" s="291"/>
      <c r="M405" s="983"/>
      <c r="N405" s="743"/>
      <c r="O405" s="743"/>
      <c r="P405" s="743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33"/>
      <c r="B406" s="301" t="s">
        <v>1050</v>
      </c>
      <c r="C406" s="80">
        <v>1</v>
      </c>
      <c r="D406" s="81" t="s">
        <v>135</v>
      </c>
      <c r="E406" s="70"/>
      <c r="F406" s="70"/>
      <c r="G406" s="70"/>
      <c r="H406" s="71"/>
      <c r="I406" s="71"/>
      <c r="J406" s="71"/>
      <c r="K406" s="71"/>
      <c r="L406" s="291"/>
      <c r="M406" s="986"/>
      <c r="N406" s="743"/>
      <c r="O406" s="743"/>
      <c r="P406" s="743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774"/>
      <c r="B407" s="301" t="s">
        <v>1051</v>
      </c>
      <c r="C407" s="80">
        <v>1</v>
      </c>
      <c r="D407" s="81" t="s">
        <v>135</v>
      </c>
      <c r="E407" s="70"/>
      <c r="F407" s="70"/>
      <c r="G407" s="70"/>
      <c r="H407" s="71"/>
      <c r="I407" s="71"/>
      <c r="J407" s="71"/>
      <c r="K407" s="71"/>
      <c r="L407" s="291"/>
      <c r="M407" s="988"/>
      <c r="N407" s="989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774"/>
      <c r="B408" s="301" t="s">
        <v>1052</v>
      </c>
      <c r="C408" s="80">
        <f>SUM(C405:C407)</f>
        <v>3</v>
      </c>
      <c r="D408" s="81" t="s">
        <v>135</v>
      </c>
      <c r="E408" s="164"/>
      <c r="F408" s="70"/>
      <c r="G408" s="164"/>
      <c r="H408" s="71"/>
      <c r="I408" s="71"/>
      <c r="J408" s="71"/>
      <c r="K408" s="71"/>
      <c r="L408" s="291"/>
      <c r="M408" s="988"/>
      <c r="N408" s="989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774"/>
      <c r="B409" s="301" t="s">
        <v>1053</v>
      </c>
      <c r="C409" s="300"/>
      <c r="D409" s="217"/>
      <c r="E409" s="164"/>
      <c r="F409" s="70"/>
      <c r="G409" s="164"/>
      <c r="H409" s="71"/>
      <c r="I409" s="71"/>
      <c r="J409" s="71"/>
      <c r="K409" s="71"/>
      <c r="L409" s="291"/>
      <c r="M409" s="988"/>
      <c r="N409" s="989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774"/>
      <c r="B410" s="301"/>
      <c r="C410" s="300"/>
      <c r="D410" s="217"/>
      <c r="E410" s="164"/>
      <c r="F410" s="70"/>
      <c r="G410" s="164"/>
      <c r="H410" s="71"/>
      <c r="I410" s="71"/>
      <c r="J410" s="71"/>
      <c r="K410" s="71"/>
      <c r="L410" s="291"/>
      <c r="M410" s="77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774"/>
      <c r="B411" s="301"/>
      <c r="C411" s="300"/>
      <c r="D411" s="217"/>
      <c r="E411" s="164"/>
      <c r="F411" s="70"/>
      <c r="G411" s="164"/>
      <c r="H411" s="71"/>
      <c r="I411" s="71"/>
      <c r="J411" s="71"/>
      <c r="K411" s="71"/>
      <c r="L411" s="291"/>
      <c r="M411" s="77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774"/>
      <c r="B412" s="301"/>
      <c r="C412" s="300"/>
      <c r="D412" s="217"/>
      <c r="E412" s="164"/>
      <c r="F412" s="70"/>
      <c r="G412" s="164"/>
      <c r="H412" s="71"/>
      <c r="I412" s="71"/>
      <c r="J412" s="71"/>
      <c r="K412" s="71"/>
      <c r="L412" s="71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774"/>
      <c r="B413" s="301"/>
      <c r="C413" s="300"/>
      <c r="D413" s="217"/>
      <c r="E413" s="164"/>
      <c r="F413" s="70"/>
      <c r="G413" s="164"/>
      <c r="H413" s="71"/>
      <c r="I413" s="71"/>
      <c r="J413" s="71"/>
      <c r="K413" s="71"/>
      <c r="L413" s="71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774"/>
      <c r="B414" s="301"/>
      <c r="C414" s="300"/>
      <c r="D414" s="217"/>
      <c r="E414" s="164"/>
      <c r="F414" s="70"/>
      <c r="G414" s="164"/>
      <c r="H414" s="71"/>
      <c r="I414" s="71"/>
      <c r="J414" s="71"/>
      <c r="K414" s="71"/>
      <c r="L414" s="71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774"/>
      <c r="B415" s="301"/>
      <c r="C415" s="300"/>
      <c r="D415" s="217"/>
      <c r="E415" s="164"/>
      <c r="F415" s="70"/>
      <c r="G415" s="164"/>
      <c r="H415" s="71"/>
      <c r="I415" s="71"/>
      <c r="J415" s="71"/>
      <c r="K415" s="71"/>
      <c r="L415" s="71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774"/>
      <c r="B416" s="301"/>
      <c r="C416" s="300"/>
      <c r="D416" s="217"/>
      <c r="E416" s="164"/>
      <c r="F416" s="70"/>
      <c r="G416" s="164"/>
      <c r="H416" s="71"/>
      <c r="I416" s="71"/>
      <c r="J416" s="71"/>
      <c r="K416" s="71"/>
      <c r="L416" s="71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774"/>
      <c r="B417" s="301"/>
      <c r="C417" s="300"/>
      <c r="D417" s="217"/>
      <c r="E417" s="164"/>
      <c r="F417" s="70"/>
      <c r="G417" s="164"/>
      <c r="H417" s="71"/>
      <c r="I417" s="71"/>
      <c r="J417" s="71"/>
      <c r="K417" s="71"/>
      <c r="L417" s="71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970"/>
      <c r="B418" s="941"/>
      <c r="C418" s="942"/>
      <c r="D418" s="893"/>
      <c r="E418" s="925"/>
      <c r="F418" s="200"/>
      <c r="G418" s="925"/>
      <c r="H418" s="203"/>
      <c r="I418" s="203"/>
      <c r="J418" s="203"/>
      <c r="K418" s="71"/>
      <c r="L418" s="71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972"/>
      <c r="B419" s="381"/>
      <c r="C419" s="289"/>
      <c r="D419" s="879"/>
      <c r="E419" s="287"/>
      <c r="F419" s="139"/>
      <c r="G419" s="287"/>
      <c r="H419" s="141"/>
      <c r="I419" s="141"/>
      <c r="J419" s="141"/>
      <c r="K419" s="71"/>
      <c r="L419" s="71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48" t="s">
        <v>1054</v>
      </c>
      <c r="B420" s="880" t="s">
        <v>1055</v>
      </c>
      <c r="C420" s="994"/>
      <c r="D420" s="995"/>
      <c r="E420" s="53"/>
      <c r="F420" s="53"/>
      <c r="G420" s="53"/>
      <c r="H420" s="209"/>
      <c r="I420" s="209"/>
      <c r="J420" s="209"/>
      <c r="K420" s="71"/>
      <c r="L420" s="71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331" t="s">
        <v>1056</v>
      </c>
      <c r="B421" s="883" t="s">
        <v>1057</v>
      </c>
      <c r="C421" s="537"/>
      <c r="D421" s="915"/>
      <c r="E421" s="70"/>
      <c r="F421" s="70"/>
      <c r="G421" s="70"/>
      <c r="H421" s="71"/>
      <c r="I421" s="71"/>
      <c r="J421" s="71"/>
      <c r="K421" s="71"/>
      <c r="L421" s="71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39" t="s">
        <v>752</v>
      </c>
      <c r="B422" s="360" t="s">
        <v>338</v>
      </c>
      <c r="C422" s="998"/>
      <c r="D422" s="1000"/>
      <c r="E422" s="70"/>
      <c r="F422" s="70"/>
      <c r="G422" s="375"/>
      <c r="H422" s="71"/>
      <c r="I422" s="71"/>
      <c r="J422" s="71"/>
      <c r="K422" s="976"/>
      <c r="L422" s="71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39"/>
      <c r="B423" s="883" t="s">
        <v>1058</v>
      </c>
      <c r="C423" s="537"/>
      <c r="D423" s="915"/>
      <c r="E423" s="70"/>
      <c r="F423" s="70"/>
      <c r="G423" s="375"/>
      <c r="H423" s="291"/>
      <c r="I423" s="71"/>
      <c r="J423" s="71"/>
      <c r="K423" s="976"/>
      <c r="L423" s="71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461"/>
      <c r="B424" s="883" t="s">
        <v>1059</v>
      </c>
      <c r="C424" s="537"/>
      <c r="D424" s="915"/>
      <c r="E424" s="70"/>
      <c r="F424" s="70"/>
      <c r="G424" s="375"/>
      <c r="H424" s="291"/>
      <c r="I424" s="71"/>
      <c r="J424" s="71"/>
      <c r="K424" s="976"/>
      <c r="L424" s="71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1005"/>
      <c r="B425" s="301" t="s">
        <v>909</v>
      </c>
      <c r="C425" s="176"/>
      <c r="D425" s="217"/>
      <c r="E425" s="70"/>
      <c r="F425" s="70"/>
      <c r="G425" s="375"/>
      <c r="H425" s="71"/>
      <c r="I425" s="71"/>
      <c r="J425" s="71"/>
      <c r="K425" s="71"/>
      <c r="L425" s="71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1006"/>
      <c r="B426" s="301" t="s">
        <v>1060</v>
      </c>
      <c r="C426" s="176"/>
      <c r="D426" s="217"/>
      <c r="E426" s="70"/>
      <c r="F426" s="70"/>
      <c r="G426" s="375"/>
      <c r="H426" s="71"/>
      <c r="I426" s="71"/>
      <c r="J426" s="71"/>
      <c r="K426" s="71"/>
      <c r="L426" s="71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1006"/>
      <c r="B427" s="301" t="s">
        <v>151</v>
      </c>
      <c r="C427" s="176"/>
      <c r="D427" s="217"/>
      <c r="E427" s="70"/>
      <c r="F427" s="70"/>
      <c r="G427" s="70"/>
      <c r="H427" s="71"/>
      <c r="I427" s="71"/>
      <c r="J427" s="71"/>
      <c r="K427" s="71"/>
      <c r="L427" s="71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1006"/>
      <c r="B428" s="301" t="s">
        <v>70</v>
      </c>
      <c r="C428" s="176"/>
      <c r="D428" s="217"/>
      <c r="E428" s="70"/>
      <c r="F428" s="70"/>
      <c r="G428" s="70"/>
      <c r="H428" s="71"/>
      <c r="I428" s="71"/>
      <c r="J428" s="71"/>
      <c r="K428" s="71"/>
      <c r="L428" s="71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1006"/>
      <c r="B429" s="79" t="s">
        <v>953</v>
      </c>
      <c r="C429" s="176"/>
      <c r="D429" s="217"/>
      <c r="E429" s="70"/>
      <c r="F429" s="70"/>
      <c r="G429" s="70"/>
      <c r="H429" s="291"/>
      <c r="I429" s="71"/>
      <c r="J429" s="71"/>
      <c r="K429" s="71"/>
      <c r="L429" s="71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7.75" customHeight="1">
      <c r="A430" s="133"/>
      <c r="B430" s="79"/>
      <c r="C430" s="121"/>
      <c r="D430" s="134" t="s">
        <v>202</v>
      </c>
      <c r="E430" s="45"/>
      <c r="F430" s="45"/>
      <c r="G430" s="45"/>
      <c r="H430" s="45"/>
      <c r="I430" s="45"/>
      <c r="J430" s="45">
        <f t="shared" ref="J430:J470" si="9">SUM(E430:I430)</f>
        <v>0</v>
      </c>
      <c r="K430" s="45" t="e">
        <f t="shared" ref="K430:K471" si="10">J430/E430</f>
        <v>#DIV/0!</v>
      </c>
      <c r="L430" s="4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7.75" customHeight="1">
      <c r="A431" s="133"/>
      <c r="B431" s="79"/>
      <c r="C431" s="121"/>
      <c r="D431" s="134" t="s">
        <v>205</v>
      </c>
      <c r="E431" s="45"/>
      <c r="F431" s="45"/>
      <c r="G431" s="45"/>
      <c r="H431" s="45"/>
      <c r="I431" s="45"/>
      <c r="J431" s="45">
        <f t="shared" si="9"/>
        <v>0</v>
      </c>
      <c r="K431" s="45" t="e">
        <f t="shared" si="10"/>
        <v>#DIV/0!</v>
      </c>
      <c r="L431" s="4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7.75" customHeight="1">
      <c r="A432" s="133"/>
      <c r="B432" s="79"/>
      <c r="C432" s="121"/>
      <c r="D432" s="134" t="s">
        <v>210</v>
      </c>
      <c r="E432" s="45"/>
      <c r="F432" s="45"/>
      <c r="G432" s="45"/>
      <c r="H432" s="45"/>
      <c r="I432" s="45"/>
      <c r="J432" s="45">
        <f t="shared" si="9"/>
        <v>0</v>
      </c>
      <c r="K432" s="45" t="e">
        <f t="shared" si="10"/>
        <v>#DIV/0!</v>
      </c>
      <c r="L432" s="4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7.75" customHeight="1">
      <c r="A433" s="133"/>
      <c r="B433" s="79"/>
      <c r="C433" s="121"/>
      <c r="D433" s="134" t="s">
        <v>213</v>
      </c>
      <c r="E433" s="45"/>
      <c r="F433" s="45"/>
      <c r="G433" s="45"/>
      <c r="H433" s="45"/>
      <c r="I433" s="45"/>
      <c r="J433" s="45">
        <f t="shared" si="9"/>
        <v>0</v>
      </c>
      <c r="K433" s="45" t="e">
        <f t="shared" si="10"/>
        <v>#DIV/0!</v>
      </c>
      <c r="L433" s="4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7.75" customHeight="1">
      <c r="A434" s="133"/>
      <c r="B434" s="79"/>
      <c r="C434" s="121"/>
      <c r="D434" s="134" t="s">
        <v>216</v>
      </c>
      <c r="E434" s="45"/>
      <c r="F434" s="45"/>
      <c r="G434" s="45"/>
      <c r="H434" s="45"/>
      <c r="I434" s="45"/>
      <c r="J434" s="45">
        <f t="shared" si="9"/>
        <v>0</v>
      </c>
      <c r="K434" s="45" t="e">
        <f t="shared" si="10"/>
        <v>#DIV/0!</v>
      </c>
      <c r="L434" s="4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7.75" customHeight="1">
      <c r="A435" s="133"/>
      <c r="B435" s="79"/>
      <c r="C435" s="121"/>
      <c r="D435" s="134" t="s">
        <v>218</v>
      </c>
      <c r="E435" s="45"/>
      <c r="F435" s="45"/>
      <c r="G435" s="45"/>
      <c r="H435" s="45"/>
      <c r="I435" s="45"/>
      <c r="J435" s="45">
        <f t="shared" si="9"/>
        <v>0</v>
      </c>
      <c r="K435" s="45" t="e">
        <f t="shared" si="10"/>
        <v>#DIV/0!</v>
      </c>
      <c r="L435" s="4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7.75" customHeight="1">
      <c r="A436" s="133"/>
      <c r="B436" s="79"/>
      <c r="C436" s="121"/>
      <c r="D436" s="134" t="s">
        <v>220</v>
      </c>
      <c r="E436" s="45"/>
      <c r="F436" s="45"/>
      <c r="G436" s="45"/>
      <c r="H436" s="45"/>
      <c r="I436" s="45"/>
      <c r="J436" s="45">
        <f t="shared" si="9"/>
        <v>0</v>
      </c>
      <c r="K436" s="45" t="e">
        <f t="shared" si="10"/>
        <v>#DIV/0!</v>
      </c>
      <c r="L436" s="4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7.75" customHeight="1">
      <c r="A437" s="133"/>
      <c r="B437" s="79"/>
      <c r="C437" s="121"/>
      <c r="D437" s="134" t="s">
        <v>223</v>
      </c>
      <c r="E437" s="45"/>
      <c r="F437" s="45"/>
      <c r="G437" s="45"/>
      <c r="H437" s="45"/>
      <c r="I437" s="45"/>
      <c r="J437" s="45">
        <f t="shared" si="9"/>
        <v>0</v>
      </c>
      <c r="K437" s="45" t="e">
        <f t="shared" si="10"/>
        <v>#DIV/0!</v>
      </c>
      <c r="L437" s="4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7.75" customHeight="1">
      <c r="A438" s="133"/>
      <c r="B438" s="79"/>
      <c r="C438" s="121"/>
      <c r="D438" s="134" t="s">
        <v>225</v>
      </c>
      <c r="E438" s="45"/>
      <c r="F438" s="45"/>
      <c r="G438" s="45"/>
      <c r="H438" s="45"/>
      <c r="I438" s="45"/>
      <c r="J438" s="45">
        <f t="shared" si="9"/>
        <v>0</v>
      </c>
      <c r="K438" s="45" t="e">
        <f t="shared" si="10"/>
        <v>#DIV/0!</v>
      </c>
      <c r="L438" s="4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7.75" customHeight="1">
      <c r="A439" s="133"/>
      <c r="B439" s="79"/>
      <c r="C439" s="121"/>
      <c r="D439" s="134" t="s">
        <v>227</v>
      </c>
      <c r="E439" s="45"/>
      <c r="F439" s="45"/>
      <c r="G439" s="45"/>
      <c r="H439" s="45"/>
      <c r="I439" s="45"/>
      <c r="J439" s="45">
        <f t="shared" si="9"/>
        <v>0</v>
      </c>
      <c r="K439" s="45" t="e">
        <f t="shared" si="10"/>
        <v>#DIV/0!</v>
      </c>
      <c r="L439" s="4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7.75" customHeight="1">
      <c r="A440" s="133"/>
      <c r="B440" s="79"/>
      <c r="C440" s="121"/>
      <c r="D440" s="134" t="s">
        <v>229</v>
      </c>
      <c r="E440" s="45"/>
      <c r="F440" s="45"/>
      <c r="G440" s="45"/>
      <c r="H440" s="45"/>
      <c r="I440" s="45"/>
      <c r="J440" s="45">
        <f t="shared" si="9"/>
        <v>0</v>
      </c>
      <c r="K440" s="45" t="e">
        <f t="shared" si="10"/>
        <v>#DIV/0!</v>
      </c>
      <c r="L440" s="4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7.75" customHeight="1">
      <c r="A441" s="133"/>
      <c r="B441" s="79"/>
      <c r="C441" s="121"/>
      <c r="D441" s="134" t="s">
        <v>234</v>
      </c>
      <c r="E441" s="45"/>
      <c r="F441" s="45"/>
      <c r="G441" s="45"/>
      <c r="H441" s="45"/>
      <c r="I441" s="45"/>
      <c r="J441" s="45">
        <f t="shared" si="9"/>
        <v>0</v>
      </c>
      <c r="K441" s="45" t="e">
        <f t="shared" si="10"/>
        <v>#DIV/0!</v>
      </c>
      <c r="L441" s="4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7.75" customHeight="1">
      <c r="A442" s="133"/>
      <c r="B442" s="79"/>
      <c r="C442" s="121"/>
      <c r="D442" s="134" t="s">
        <v>236</v>
      </c>
      <c r="E442" s="45"/>
      <c r="F442" s="45"/>
      <c r="G442" s="45"/>
      <c r="H442" s="45"/>
      <c r="I442" s="45"/>
      <c r="J442" s="45">
        <f t="shared" si="9"/>
        <v>0</v>
      </c>
      <c r="K442" s="45" t="e">
        <f t="shared" si="10"/>
        <v>#DIV/0!</v>
      </c>
      <c r="L442" s="4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7.75" customHeight="1">
      <c r="A443" s="133"/>
      <c r="B443" s="79"/>
      <c r="C443" s="121"/>
      <c r="D443" s="134" t="s">
        <v>241</v>
      </c>
      <c r="E443" s="45"/>
      <c r="F443" s="45"/>
      <c r="G443" s="45"/>
      <c r="H443" s="45"/>
      <c r="I443" s="45"/>
      <c r="J443" s="45">
        <f t="shared" si="9"/>
        <v>0</v>
      </c>
      <c r="K443" s="45" t="e">
        <f t="shared" si="10"/>
        <v>#DIV/0!</v>
      </c>
      <c r="L443" s="4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7.75" customHeight="1">
      <c r="A444" s="133"/>
      <c r="B444" s="79"/>
      <c r="C444" s="121"/>
      <c r="D444" s="134" t="s">
        <v>243</v>
      </c>
      <c r="E444" s="45"/>
      <c r="F444" s="45"/>
      <c r="G444" s="45"/>
      <c r="H444" s="45"/>
      <c r="I444" s="45"/>
      <c r="J444" s="45">
        <f t="shared" si="9"/>
        <v>0</v>
      </c>
      <c r="K444" s="45" t="e">
        <f t="shared" si="10"/>
        <v>#DIV/0!</v>
      </c>
      <c r="L444" s="4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7.75" customHeight="1">
      <c r="A445" s="133"/>
      <c r="B445" s="79"/>
      <c r="C445" s="121"/>
      <c r="D445" s="134" t="s">
        <v>246</v>
      </c>
      <c r="E445" s="45"/>
      <c r="F445" s="45"/>
      <c r="G445" s="45"/>
      <c r="H445" s="45"/>
      <c r="I445" s="45"/>
      <c r="J445" s="45">
        <f t="shared" si="9"/>
        <v>0</v>
      </c>
      <c r="K445" s="45" t="e">
        <f t="shared" si="10"/>
        <v>#DIV/0!</v>
      </c>
      <c r="L445" s="4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7.75" customHeight="1">
      <c r="A446" s="133"/>
      <c r="B446" s="79"/>
      <c r="C446" s="121"/>
      <c r="D446" s="134" t="s">
        <v>249</v>
      </c>
      <c r="E446" s="45"/>
      <c r="F446" s="45"/>
      <c r="G446" s="45"/>
      <c r="H446" s="45"/>
      <c r="I446" s="45"/>
      <c r="J446" s="45">
        <f t="shared" si="9"/>
        <v>0</v>
      </c>
      <c r="K446" s="45" t="e">
        <f t="shared" si="10"/>
        <v>#DIV/0!</v>
      </c>
      <c r="L446" s="4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7.75" customHeight="1">
      <c r="A447" s="133"/>
      <c r="B447" s="79"/>
      <c r="C447" s="121"/>
      <c r="D447" s="134" t="s">
        <v>253</v>
      </c>
      <c r="E447" s="45"/>
      <c r="F447" s="45"/>
      <c r="G447" s="45"/>
      <c r="H447" s="45"/>
      <c r="I447" s="45"/>
      <c r="J447" s="45">
        <f t="shared" si="9"/>
        <v>0</v>
      </c>
      <c r="K447" s="45" t="e">
        <f t="shared" si="10"/>
        <v>#DIV/0!</v>
      </c>
      <c r="L447" s="4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7.75" customHeight="1">
      <c r="A448" s="133"/>
      <c r="B448" s="79"/>
      <c r="C448" s="121"/>
      <c r="D448" s="134" t="s">
        <v>256</v>
      </c>
      <c r="E448" s="45"/>
      <c r="F448" s="45"/>
      <c r="G448" s="45"/>
      <c r="H448" s="45"/>
      <c r="I448" s="45"/>
      <c r="J448" s="45">
        <f t="shared" si="9"/>
        <v>0</v>
      </c>
      <c r="K448" s="45" t="e">
        <f t="shared" si="10"/>
        <v>#DIV/0!</v>
      </c>
      <c r="L448" s="4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7.75" customHeight="1">
      <c r="A449" s="133"/>
      <c r="B449" s="79"/>
      <c r="C449" s="121"/>
      <c r="D449" s="134" t="s">
        <v>259</v>
      </c>
      <c r="E449" s="45"/>
      <c r="F449" s="45"/>
      <c r="G449" s="45"/>
      <c r="H449" s="45"/>
      <c r="I449" s="45"/>
      <c r="J449" s="45">
        <f t="shared" si="9"/>
        <v>0</v>
      </c>
      <c r="K449" s="45" t="e">
        <f t="shared" si="10"/>
        <v>#DIV/0!</v>
      </c>
      <c r="L449" s="4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7.75" customHeight="1">
      <c r="A450" s="133"/>
      <c r="B450" s="79"/>
      <c r="C450" s="121"/>
      <c r="D450" s="134" t="s">
        <v>261</v>
      </c>
      <c r="E450" s="45"/>
      <c r="F450" s="45"/>
      <c r="G450" s="45"/>
      <c r="H450" s="45"/>
      <c r="I450" s="45"/>
      <c r="J450" s="45">
        <f t="shared" si="9"/>
        <v>0</v>
      </c>
      <c r="K450" s="45" t="e">
        <f t="shared" si="10"/>
        <v>#DIV/0!</v>
      </c>
      <c r="L450" s="4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7.75" customHeight="1">
      <c r="A451" s="133"/>
      <c r="B451" s="79"/>
      <c r="C451" s="121"/>
      <c r="D451" s="134" t="s">
        <v>263</v>
      </c>
      <c r="E451" s="45"/>
      <c r="F451" s="45"/>
      <c r="G451" s="45"/>
      <c r="H451" s="45"/>
      <c r="I451" s="45"/>
      <c r="J451" s="45">
        <f t="shared" si="9"/>
        <v>0</v>
      </c>
      <c r="K451" s="45" t="e">
        <f t="shared" si="10"/>
        <v>#DIV/0!</v>
      </c>
      <c r="L451" s="4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.75" customHeight="1">
      <c r="A452" s="133"/>
      <c r="B452" s="79"/>
      <c r="C452" s="121"/>
      <c r="D452" s="134" t="s">
        <v>265</v>
      </c>
      <c r="E452" s="45"/>
      <c r="F452" s="45"/>
      <c r="G452" s="45"/>
      <c r="H452" s="45"/>
      <c r="I452" s="45"/>
      <c r="J452" s="45">
        <f t="shared" si="9"/>
        <v>0</v>
      </c>
      <c r="K452" s="45" t="e">
        <f t="shared" si="10"/>
        <v>#DIV/0!</v>
      </c>
      <c r="L452" s="4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7.75" customHeight="1">
      <c r="A453" s="133"/>
      <c r="B453" s="79"/>
      <c r="C453" s="121"/>
      <c r="D453" s="134" t="s">
        <v>269</v>
      </c>
      <c r="E453" s="45"/>
      <c r="F453" s="45"/>
      <c r="G453" s="45"/>
      <c r="H453" s="45"/>
      <c r="I453" s="45"/>
      <c r="J453" s="45">
        <f t="shared" si="9"/>
        <v>0</v>
      </c>
      <c r="K453" s="45" t="e">
        <f t="shared" si="10"/>
        <v>#DIV/0!</v>
      </c>
      <c r="L453" s="4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7.75" customHeight="1">
      <c r="A454" s="133"/>
      <c r="B454" s="79"/>
      <c r="C454" s="121"/>
      <c r="D454" s="134" t="s">
        <v>274</v>
      </c>
      <c r="E454" s="45"/>
      <c r="F454" s="45"/>
      <c r="G454" s="45"/>
      <c r="H454" s="45"/>
      <c r="I454" s="45"/>
      <c r="J454" s="45">
        <f t="shared" si="9"/>
        <v>0</v>
      </c>
      <c r="K454" s="45" t="e">
        <f t="shared" si="10"/>
        <v>#DIV/0!</v>
      </c>
      <c r="L454" s="4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7.75" customHeight="1">
      <c r="A455" s="133"/>
      <c r="B455" s="79"/>
      <c r="C455" s="121"/>
      <c r="D455" s="134" t="s">
        <v>277</v>
      </c>
      <c r="E455" s="45"/>
      <c r="F455" s="45"/>
      <c r="G455" s="45"/>
      <c r="H455" s="45"/>
      <c r="I455" s="45"/>
      <c r="J455" s="45">
        <f t="shared" si="9"/>
        <v>0</v>
      </c>
      <c r="K455" s="45" t="e">
        <f t="shared" si="10"/>
        <v>#DIV/0!</v>
      </c>
      <c r="L455" s="4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7.75" customHeight="1">
      <c r="A456" s="133"/>
      <c r="B456" s="79"/>
      <c r="C456" s="121"/>
      <c r="D456" s="134" t="s">
        <v>279</v>
      </c>
      <c r="E456" s="45"/>
      <c r="F456" s="45"/>
      <c r="G456" s="45"/>
      <c r="H456" s="45"/>
      <c r="I456" s="45"/>
      <c r="J456" s="45">
        <f t="shared" si="9"/>
        <v>0</v>
      </c>
      <c r="K456" s="45" t="e">
        <f t="shared" si="10"/>
        <v>#DIV/0!</v>
      </c>
      <c r="L456" s="4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7.75" customHeight="1">
      <c r="A457" s="133"/>
      <c r="B457" s="79"/>
      <c r="C457" s="121"/>
      <c r="D457" s="134" t="s">
        <v>283</v>
      </c>
      <c r="E457" s="45"/>
      <c r="F457" s="45"/>
      <c r="G457" s="45"/>
      <c r="H457" s="45"/>
      <c r="I457" s="45"/>
      <c r="J457" s="45">
        <f t="shared" si="9"/>
        <v>0</v>
      </c>
      <c r="K457" s="45" t="e">
        <f t="shared" si="10"/>
        <v>#DIV/0!</v>
      </c>
      <c r="L457" s="4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7.75" customHeight="1">
      <c r="A458" s="133"/>
      <c r="B458" s="79"/>
      <c r="C458" s="121"/>
      <c r="D458" s="134" t="s">
        <v>285</v>
      </c>
      <c r="E458" s="45"/>
      <c r="F458" s="45"/>
      <c r="G458" s="45"/>
      <c r="H458" s="45"/>
      <c r="I458" s="45"/>
      <c r="J458" s="45">
        <f t="shared" si="9"/>
        <v>0</v>
      </c>
      <c r="K458" s="45" t="e">
        <f t="shared" si="10"/>
        <v>#DIV/0!</v>
      </c>
      <c r="L458" s="4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7.75" customHeight="1">
      <c r="A459" s="133"/>
      <c r="B459" s="79"/>
      <c r="C459" s="121"/>
      <c r="D459" s="134" t="s">
        <v>287</v>
      </c>
      <c r="E459" s="45"/>
      <c r="F459" s="45"/>
      <c r="G459" s="45"/>
      <c r="H459" s="45"/>
      <c r="I459" s="45"/>
      <c r="J459" s="45">
        <f t="shared" si="9"/>
        <v>0</v>
      </c>
      <c r="K459" s="45" t="e">
        <f t="shared" si="10"/>
        <v>#DIV/0!</v>
      </c>
      <c r="L459" s="4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7.75" customHeight="1">
      <c r="A460" s="133"/>
      <c r="B460" s="79"/>
      <c r="C460" s="121"/>
      <c r="D460" s="134" t="s">
        <v>289</v>
      </c>
      <c r="E460" s="45"/>
      <c r="F460" s="45"/>
      <c r="G460" s="45"/>
      <c r="H460" s="45"/>
      <c r="I460" s="45"/>
      <c r="J460" s="45">
        <f t="shared" si="9"/>
        <v>0</v>
      </c>
      <c r="K460" s="45" t="e">
        <f t="shared" si="10"/>
        <v>#DIV/0!</v>
      </c>
      <c r="L460" s="4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7.75" customHeight="1">
      <c r="A461" s="133"/>
      <c r="B461" s="79"/>
      <c r="C461" s="121"/>
      <c r="D461" s="134" t="s">
        <v>291</v>
      </c>
      <c r="E461" s="45"/>
      <c r="F461" s="45"/>
      <c r="G461" s="45"/>
      <c r="H461" s="45"/>
      <c r="I461" s="45"/>
      <c r="J461" s="45">
        <f t="shared" si="9"/>
        <v>0</v>
      </c>
      <c r="K461" s="45" t="e">
        <f t="shared" si="10"/>
        <v>#DIV/0!</v>
      </c>
      <c r="L461" s="4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7.75" customHeight="1">
      <c r="A462" s="133"/>
      <c r="B462" s="79"/>
      <c r="C462" s="121"/>
      <c r="D462" s="134" t="s">
        <v>293</v>
      </c>
      <c r="E462" s="45"/>
      <c r="F462" s="45"/>
      <c r="G462" s="45"/>
      <c r="H462" s="45"/>
      <c r="I462" s="45"/>
      <c r="J462" s="45">
        <f t="shared" si="9"/>
        <v>0</v>
      </c>
      <c r="K462" s="45" t="e">
        <f t="shared" si="10"/>
        <v>#DIV/0!</v>
      </c>
      <c r="L462" s="4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7.75" customHeight="1">
      <c r="A463" s="133"/>
      <c r="B463" s="79"/>
      <c r="C463" s="121"/>
      <c r="D463" s="134" t="s">
        <v>295</v>
      </c>
      <c r="E463" s="45"/>
      <c r="F463" s="45"/>
      <c r="G463" s="45"/>
      <c r="H463" s="45"/>
      <c r="I463" s="45"/>
      <c r="J463" s="45">
        <f t="shared" si="9"/>
        <v>0</v>
      </c>
      <c r="K463" s="45" t="e">
        <f t="shared" si="10"/>
        <v>#DIV/0!</v>
      </c>
      <c r="L463" s="4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7.75" customHeight="1">
      <c r="A464" s="133"/>
      <c r="B464" s="79"/>
      <c r="C464" s="121"/>
      <c r="D464" s="134" t="s">
        <v>297</v>
      </c>
      <c r="E464" s="45"/>
      <c r="F464" s="45"/>
      <c r="G464" s="45"/>
      <c r="H464" s="45"/>
      <c r="I464" s="45"/>
      <c r="J464" s="45">
        <f t="shared" si="9"/>
        <v>0</v>
      </c>
      <c r="K464" s="45" t="e">
        <f t="shared" si="10"/>
        <v>#DIV/0!</v>
      </c>
      <c r="L464" s="4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7.75" customHeight="1">
      <c r="A465" s="133"/>
      <c r="B465" s="79"/>
      <c r="C465" s="121"/>
      <c r="D465" s="134" t="s">
        <v>299</v>
      </c>
      <c r="E465" s="45"/>
      <c r="F465" s="45"/>
      <c r="G465" s="45"/>
      <c r="H465" s="45"/>
      <c r="I465" s="45"/>
      <c r="J465" s="45">
        <f t="shared" si="9"/>
        <v>0</v>
      </c>
      <c r="K465" s="45" t="e">
        <f t="shared" si="10"/>
        <v>#DIV/0!</v>
      </c>
      <c r="L465" s="4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7.75" customHeight="1">
      <c r="A466" s="133"/>
      <c r="B466" s="79"/>
      <c r="C466" s="121"/>
      <c r="D466" s="134" t="s">
        <v>301</v>
      </c>
      <c r="E466" s="45"/>
      <c r="F466" s="45"/>
      <c r="G466" s="45"/>
      <c r="H466" s="45"/>
      <c r="I466" s="45"/>
      <c r="J466" s="45">
        <f t="shared" si="9"/>
        <v>0</v>
      </c>
      <c r="K466" s="45" t="e">
        <f t="shared" si="10"/>
        <v>#DIV/0!</v>
      </c>
      <c r="L466" s="4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7.75" customHeight="1">
      <c r="A467" s="133"/>
      <c r="B467" s="79"/>
      <c r="C467" s="121"/>
      <c r="D467" s="134" t="s">
        <v>302</v>
      </c>
      <c r="E467" s="45"/>
      <c r="F467" s="45"/>
      <c r="G467" s="45"/>
      <c r="H467" s="45"/>
      <c r="I467" s="45"/>
      <c r="J467" s="45">
        <f t="shared" si="9"/>
        <v>0</v>
      </c>
      <c r="K467" s="45" t="e">
        <f t="shared" si="10"/>
        <v>#DIV/0!</v>
      </c>
      <c r="L467" s="4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7.75" customHeight="1">
      <c r="A468" s="133"/>
      <c r="B468" s="79"/>
      <c r="C468" s="121"/>
      <c r="D468" s="134" t="s">
        <v>304</v>
      </c>
      <c r="E468" s="45"/>
      <c r="F468" s="45"/>
      <c r="G468" s="45"/>
      <c r="H468" s="45"/>
      <c r="I468" s="45"/>
      <c r="J468" s="45">
        <f t="shared" si="9"/>
        <v>0</v>
      </c>
      <c r="K468" s="45" t="e">
        <f t="shared" si="10"/>
        <v>#DIV/0!</v>
      </c>
      <c r="L468" s="4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7.75" customHeight="1">
      <c r="A469" s="133"/>
      <c r="B469" s="79"/>
      <c r="C469" s="121"/>
      <c r="D469" s="134" t="s">
        <v>306</v>
      </c>
      <c r="E469" s="45"/>
      <c r="F469" s="45"/>
      <c r="G469" s="45"/>
      <c r="H469" s="45"/>
      <c r="I469" s="45"/>
      <c r="J469" s="45">
        <f t="shared" si="9"/>
        <v>0</v>
      </c>
      <c r="K469" s="45" t="e">
        <f t="shared" si="10"/>
        <v>#DIV/0!</v>
      </c>
      <c r="L469" s="4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7.75" customHeight="1">
      <c r="A470" s="133"/>
      <c r="B470" s="79"/>
      <c r="C470" s="121"/>
      <c r="D470" s="134" t="s">
        <v>309</v>
      </c>
      <c r="E470" s="45"/>
      <c r="F470" s="45"/>
      <c r="G470" s="45"/>
      <c r="H470" s="45"/>
      <c r="I470" s="45"/>
      <c r="J470" s="45">
        <f t="shared" si="9"/>
        <v>0</v>
      </c>
      <c r="K470" s="45" t="e">
        <f t="shared" si="10"/>
        <v>#DIV/0!</v>
      </c>
      <c r="L470" s="4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7.75" customHeight="1">
      <c r="A471" s="133"/>
      <c r="B471" s="79"/>
      <c r="C471" s="121"/>
      <c r="D471" s="80" t="s">
        <v>41</v>
      </c>
      <c r="E471" s="45"/>
      <c r="F471" s="45"/>
      <c r="G471" s="45"/>
      <c r="H471" s="45"/>
      <c r="I471" s="45"/>
      <c r="J471" s="45">
        <f>SUM(J430:J470)</f>
        <v>0</v>
      </c>
      <c r="K471" s="45" t="e">
        <f t="shared" si="10"/>
        <v>#DIV/0!</v>
      </c>
      <c r="L471" s="4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33"/>
      <c r="B472" s="301"/>
      <c r="C472" s="176"/>
      <c r="D472" s="217"/>
      <c r="E472" s="912"/>
      <c r="F472" s="912"/>
      <c r="G472" s="912"/>
      <c r="H472" s="1030"/>
      <c r="I472" s="1032"/>
      <c r="J472" s="1032"/>
      <c r="K472" s="1032"/>
      <c r="L472" s="71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6.25" customHeight="1">
      <c r="A473" s="39"/>
      <c r="B473" s="1154" t="s">
        <v>339</v>
      </c>
      <c r="C473" s="1122"/>
      <c r="D473" s="1130"/>
      <c r="E473" s="70"/>
      <c r="F473" s="316"/>
      <c r="G473" s="375"/>
      <c r="H473" s="1036"/>
      <c r="I473" s="1037"/>
      <c r="J473" s="1037"/>
      <c r="K473" s="1038"/>
      <c r="L473" s="50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331"/>
      <c r="B474" s="883" t="s">
        <v>1080</v>
      </c>
      <c r="C474" s="537"/>
      <c r="D474" s="915"/>
      <c r="E474" s="70"/>
      <c r="F474" s="70"/>
      <c r="G474" s="70"/>
      <c r="H474" s="1036"/>
      <c r="I474" s="1037"/>
      <c r="J474" s="1037"/>
      <c r="K474" s="912"/>
      <c r="L474" s="50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1039"/>
      <c r="B475" s="883" t="s">
        <v>1082</v>
      </c>
      <c r="C475" s="537"/>
      <c r="D475" s="915"/>
      <c r="E475" s="70"/>
      <c r="F475" s="70"/>
      <c r="G475" s="375"/>
      <c r="H475" s="1036"/>
      <c r="I475" s="1037"/>
      <c r="J475" s="1037"/>
      <c r="K475" s="1037"/>
      <c r="L475" s="50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39"/>
      <c r="B476" s="883" t="s">
        <v>1084</v>
      </c>
      <c r="C476" s="537"/>
      <c r="D476" s="915"/>
      <c r="E476" s="912"/>
      <c r="F476" s="912"/>
      <c r="G476" s="1041"/>
      <c r="H476" s="1036"/>
      <c r="I476" s="1037"/>
      <c r="J476" s="1037"/>
      <c r="K476" s="1037"/>
      <c r="L476" s="50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1044"/>
      <c r="B477" s="301" t="s">
        <v>909</v>
      </c>
      <c r="C477" s="176"/>
      <c r="D477" s="217"/>
      <c r="E477" s="912"/>
      <c r="F477" s="912"/>
      <c r="G477" s="1041"/>
      <c r="H477" s="71"/>
      <c r="I477" s="71"/>
      <c r="J477" s="71"/>
      <c r="K477" s="1032"/>
      <c r="L477" s="71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1044"/>
      <c r="B478" s="301" t="s">
        <v>1085</v>
      </c>
      <c r="C478" s="176"/>
      <c r="D478" s="217"/>
      <c r="E478" s="912"/>
      <c r="F478" s="912"/>
      <c r="G478" s="912"/>
      <c r="H478" s="71"/>
      <c r="I478" s="71"/>
      <c r="J478" s="71"/>
      <c r="K478" s="1032"/>
      <c r="L478" s="71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1044"/>
      <c r="B479" s="301" t="s">
        <v>151</v>
      </c>
      <c r="C479" s="176"/>
      <c r="D479" s="217"/>
      <c r="E479" s="912"/>
      <c r="F479" s="912"/>
      <c r="G479" s="912"/>
      <c r="H479" s="71"/>
      <c r="I479" s="71"/>
      <c r="J479" s="71"/>
      <c r="K479" s="1032"/>
      <c r="L479" s="71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1044"/>
      <c r="B480" s="301" t="s">
        <v>70</v>
      </c>
      <c r="C480" s="176"/>
      <c r="D480" s="217"/>
      <c r="E480" s="912"/>
      <c r="F480" s="912"/>
      <c r="G480" s="912"/>
      <c r="H480" s="71"/>
      <c r="I480" s="71"/>
      <c r="J480" s="71"/>
      <c r="K480" s="1032"/>
      <c r="L480" s="71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1044"/>
      <c r="B481" s="301" t="s">
        <v>1087</v>
      </c>
      <c r="C481" s="176"/>
      <c r="D481" s="217"/>
      <c r="E481" s="912"/>
      <c r="F481" s="912"/>
      <c r="G481" s="912"/>
      <c r="H481" s="1032"/>
      <c r="I481" s="1032"/>
      <c r="J481" s="1032"/>
      <c r="K481" s="1032"/>
      <c r="L481" s="71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7.75" customHeight="1">
      <c r="A482" s="133"/>
      <c r="B482" s="79"/>
      <c r="C482" s="121"/>
      <c r="D482" s="134" t="s">
        <v>202</v>
      </c>
      <c r="E482" s="45"/>
      <c r="F482" s="45"/>
      <c r="G482" s="45"/>
      <c r="H482" s="45"/>
      <c r="I482" s="45"/>
      <c r="J482" s="45">
        <f t="shared" ref="J482:J522" si="11">SUM(E482:I482)</f>
        <v>0</v>
      </c>
      <c r="K482" s="45" t="e">
        <f t="shared" ref="K482:K523" si="12">J482/E482</f>
        <v>#DIV/0!</v>
      </c>
      <c r="L482" s="4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7.75" customHeight="1">
      <c r="A483" s="133"/>
      <c r="B483" s="79"/>
      <c r="C483" s="121"/>
      <c r="D483" s="134" t="s">
        <v>205</v>
      </c>
      <c r="E483" s="45"/>
      <c r="F483" s="45"/>
      <c r="G483" s="45"/>
      <c r="H483" s="45"/>
      <c r="I483" s="45"/>
      <c r="J483" s="45">
        <f t="shared" si="11"/>
        <v>0</v>
      </c>
      <c r="K483" s="45" t="e">
        <f t="shared" si="12"/>
        <v>#DIV/0!</v>
      </c>
      <c r="L483" s="4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>
      <c r="A484" s="133"/>
      <c r="B484" s="79"/>
      <c r="C484" s="121"/>
      <c r="D484" s="134" t="s">
        <v>210</v>
      </c>
      <c r="E484" s="45"/>
      <c r="F484" s="45"/>
      <c r="G484" s="45"/>
      <c r="H484" s="45"/>
      <c r="I484" s="45"/>
      <c r="J484" s="45">
        <f t="shared" si="11"/>
        <v>0</v>
      </c>
      <c r="K484" s="45" t="e">
        <f t="shared" si="12"/>
        <v>#DIV/0!</v>
      </c>
      <c r="L484" s="4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7.75" customHeight="1">
      <c r="A485" s="133"/>
      <c r="B485" s="79"/>
      <c r="C485" s="121"/>
      <c r="D485" s="134" t="s">
        <v>213</v>
      </c>
      <c r="E485" s="45"/>
      <c r="F485" s="45"/>
      <c r="G485" s="45"/>
      <c r="H485" s="45"/>
      <c r="I485" s="45"/>
      <c r="J485" s="45">
        <f t="shared" si="11"/>
        <v>0</v>
      </c>
      <c r="K485" s="45" t="e">
        <f t="shared" si="12"/>
        <v>#DIV/0!</v>
      </c>
      <c r="L485" s="4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7.75" customHeight="1">
      <c r="A486" s="133"/>
      <c r="B486" s="79"/>
      <c r="C486" s="121"/>
      <c r="D486" s="134" t="s">
        <v>216</v>
      </c>
      <c r="E486" s="45"/>
      <c r="F486" s="45"/>
      <c r="G486" s="45"/>
      <c r="H486" s="45"/>
      <c r="I486" s="45"/>
      <c r="J486" s="45">
        <f t="shared" si="11"/>
        <v>0</v>
      </c>
      <c r="K486" s="45" t="e">
        <f t="shared" si="12"/>
        <v>#DIV/0!</v>
      </c>
      <c r="L486" s="4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7.75" customHeight="1">
      <c r="A487" s="133"/>
      <c r="B487" s="79"/>
      <c r="C487" s="121"/>
      <c r="D487" s="134" t="s">
        <v>218</v>
      </c>
      <c r="E487" s="45"/>
      <c r="F487" s="45"/>
      <c r="G487" s="45"/>
      <c r="H487" s="45"/>
      <c r="I487" s="45"/>
      <c r="J487" s="45">
        <f t="shared" si="11"/>
        <v>0</v>
      </c>
      <c r="K487" s="45" t="e">
        <f t="shared" si="12"/>
        <v>#DIV/0!</v>
      </c>
      <c r="L487" s="4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7.75" customHeight="1">
      <c r="A488" s="133"/>
      <c r="B488" s="79"/>
      <c r="C488" s="121"/>
      <c r="D488" s="134" t="s">
        <v>220</v>
      </c>
      <c r="E488" s="45"/>
      <c r="F488" s="45"/>
      <c r="G488" s="45"/>
      <c r="H488" s="45"/>
      <c r="I488" s="45"/>
      <c r="J488" s="45">
        <f t="shared" si="11"/>
        <v>0</v>
      </c>
      <c r="K488" s="45" t="e">
        <f t="shared" si="12"/>
        <v>#DIV/0!</v>
      </c>
      <c r="L488" s="4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7.75" customHeight="1">
      <c r="A489" s="133"/>
      <c r="B489" s="79"/>
      <c r="C489" s="121"/>
      <c r="D489" s="134" t="s">
        <v>223</v>
      </c>
      <c r="E489" s="45"/>
      <c r="F489" s="45"/>
      <c r="G489" s="45"/>
      <c r="H489" s="45"/>
      <c r="I489" s="45"/>
      <c r="J489" s="45">
        <f t="shared" si="11"/>
        <v>0</v>
      </c>
      <c r="K489" s="45" t="e">
        <f t="shared" si="12"/>
        <v>#DIV/0!</v>
      </c>
      <c r="L489" s="4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7.75" customHeight="1">
      <c r="A490" s="133"/>
      <c r="B490" s="79"/>
      <c r="C490" s="121"/>
      <c r="D490" s="134" t="s">
        <v>225</v>
      </c>
      <c r="E490" s="45"/>
      <c r="F490" s="45"/>
      <c r="G490" s="45"/>
      <c r="H490" s="45"/>
      <c r="I490" s="45"/>
      <c r="J490" s="45">
        <f t="shared" si="11"/>
        <v>0</v>
      </c>
      <c r="K490" s="45" t="e">
        <f t="shared" si="12"/>
        <v>#DIV/0!</v>
      </c>
      <c r="L490" s="4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7.75" customHeight="1">
      <c r="A491" s="133"/>
      <c r="B491" s="79"/>
      <c r="C491" s="121"/>
      <c r="D491" s="134" t="s">
        <v>227</v>
      </c>
      <c r="E491" s="45"/>
      <c r="F491" s="45"/>
      <c r="G491" s="45"/>
      <c r="H491" s="45"/>
      <c r="I491" s="45"/>
      <c r="J491" s="45">
        <f t="shared" si="11"/>
        <v>0</v>
      </c>
      <c r="K491" s="45" t="e">
        <f t="shared" si="12"/>
        <v>#DIV/0!</v>
      </c>
      <c r="L491" s="4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7.75" customHeight="1">
      <c r="A492" s="133"/>
      <c r="B492" s="79"/>
      <c r="C492" s="121"/>
      <c r="D492" s="134" t="s">
        <v>229</v>
      </c>
      <c r="E492" s="45"/>
      <c r="F492" s="45"/>
      <c r="G492" s="45"/>
      <c r="H492" s="45"/>
      <c r="I492" s="45"/>
      <c r="J492" s="45">
        <f t="shared" si="11"/>
        <v>0</v>
      </c>
      <c r="K492" s="45" t="e">
        <f t="shared" si="12"/>
        <v>#DIV/0!</v>
      </c>
      <c r="L492" s="4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7.75" customHeight="1">
      <c r="A493" s="133"/>
      <c r="B493" s="79"/>
      <c r="C493" s="121"/>
      <c r="D493" s="134" t="s">
        <v>234</v>
      </c>
      <c r="E493" s="45"/>
      <c r="F493" s="45"/>
      <c r="G493" s="45"/>
      <c r="H493" s="45"/>
      <c r="I493" s="45"/>
      <c r="J493" s="45">
        <f t="shared" si="11"/>
        <v>0</v>
      </c>
      <c r="K493" s="45" t="e">
        <f t="shared" si="12"/>
        <v>#DIV/0!</v>
      </c>
      <c r="L493" s="4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7.75" customHeight="1">
      <c r="A494" s="133"/>
      <c r="B494" s="79"/>
      <c r="C494" s="121"/>
      <c r="D494" s="134" t="s">
        <v>236</v>
      </c>
      <c r="E494" s="45"/>
      <c r="F494" s="45"/>
      <c r="G494" s="45"/>
      <c r="H494" s="45"/>
      <c r="I494" s="45"/>
      <c r="J494" s="45">
        <f t="shared" si="11"/>
        <v>0</v>
      </c>
      <c r="K494" s="45" t="e">
        <f t="shared" si="12"/>
        <v>#DIV/0!</v>
      </c>
      <c r="L494" s="4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7.75" customHeight="1">
      <c r="A495" s="133"/>
      <c r="B495" s="79"/>
      <c r="C495" s="121"/>
      <c r="D495" s="134" t="s">
        <v>241</v>
      </c>
      <c r="E495" s="45"/>
      <c r="F495" s="45"/>
      <c r="G495" s="45"/>
      <c r="H495" s="45"/>
      <c r="I495" s="45"/>
      <c r="J495" s="45">
        <f t="shared" si="11"/>
        <v>0</v>
      </c>
      <c r="K495" s="45" t="e">
        <f t="shared" si="12"/>
        <v>#DIV/0!</v>
      </c>
      <c r="L495" s="4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7.75" customHeight="1">
      <c r="A496" s="133"/>
      <c r="B496" s="79"/>
      <c r="C496" s="121"/>
      <c r="D496" s="134" t="s">
        <v>243</v>
      </c>
      <c r="E496" s="45"/>
      <c r="F496" s="45"/>
      <c r="G496" s="45"/>
      <c r="H496" s="45"/>
      <c r="I496" s="45"/>
      <c r="J496" s="45">
        <f t="shared" si="11"/>
        <v>0</v>
      </c>
      <c r="K496" s="45" t="e">
        <f t="shared" si="12"/>
        <v>#DIV/0!</v>
      </c>
      <c r="L496" s="4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7.75" customHeight="1">
      <c r="A497" s="133"/>
      <c r="B497" s="79"/>
      <c r="C497" s="121"/>
      <c r="D497" s="134" t="s">
        <v>246</v>
      </c>
      <c r="E497" s="45"/>
      <c r="F497" s="45"/>
      <c r="G497" s="45"/>
      <c r="H497" s="45"/>
      <c r="I497" s="45"/>
      <c r="J497" s="45">
        <f t="shared" si="11"/>
        <v>0</v>
      </c>
      <c r="K497" s="45" t="e">
        <f t="shared" si="12"/>
        <v>#DIV/0!</v>
      </c>
      <c r="L497" s="4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7.75" customHeight="1">
      <c r="A498" s="133"/>
      <c r="B498" s="79"/>
      <c r="C498" s="121"/>
      <c r="D498" s="134" t="s">
        <v>249</v>
      </c>
      <c r="E498" s="45"/>
      <c r="F498" s="45"/>
      <c r="G498" s="45"/>
      <c r="H498" s="45"/>
      <c r="I498" s="45"/>
      <c r="J498" s="45">
        <f t="shared" si="11"/>
        <v>0</v>
      </c>
      <c r="K498" s="45" t="e">
        <f t="shared" si="12"/>
        <v>#DIV/0!</v>
      </c>
      <c r="L498" s="4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7.75" customHeight="1">
      <c r="A499" s="133"/>
      <c r="B499" s="79"/>
      <c r="C499" s="121"/>
      <c r="D499" s="134" t="s">
        <v>253</v>
      </c>
      <c r="E499" s="45"/>
      <c r="F499" s="45"/>
      <c r="G499" s="45"/>
      <c r="H499" s="45"/>
      <c r="I499" s="45"/>
      <c r="J499" s="45">
        <f t="shared" si="11"/>
        <v>0</v>
      </c>
      <c r="K499" s="45" t="e">
        <f t="shared" si="12"/>
        <v>#DIV/0!</v>
      </c>
      <c r="L499" s="4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7.75" customHeight="1">
      <c r="A500" s="133"/>
      <c r="B500" s="79"/>
      <c r="C500" s="121"/>
      <c r="D500" s="134" t="s">
        <v>256</v>
      </c>
      <c r="E500" s="45"/>
      <c r="F500" s="45"/>
      <c r="G500" s="45"/>
      <c r="H500" s="45"/>
      <c r="I500" s="45"/>
      <c r="J500" s="45">
        <f t="shared" si="11"/>
        <v>0</v>
      </c>
      <c r="K500" s="45" t="e">
        <f t="shared" si="12"/>
        <v>#DIV/0!</v>
      </c>
      <c r="L500" s="4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7.75" customHeight="1">
      <c r="A501" s="133"/>
      <c r="B501" s="79"/>
      <c r="C501" s="121"/>
      <c r="D501" s="134" t="s">
        <v>259</v>
      </c>
      <c r="E501" s="45"/>
      <c r="F501" s="45"/>
      <c r="G501" s="45"/>
      <c r="H501" s="45"/>
      <c r="I501" s="45"/>
      <c r="J501" s="45">
        <f t="shared" si="11"/>
        <v>0</v>
      </c>
      <c r="K501" s="45" t="e">
        <f t="shared" si="12"/>
        <v>#DIV/0!</v>
      </c>
      <c r="L501" s="4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7.75" customHeight="1">
      <c r="A502" s="133"/>
      <c r="B502" s="79"/>
      <c r="C502" s="121"/>
      <c r="D502" s="134" t="s">
        <v>261</v>
      </c>
      <c r="E502" s="45"/>
      <c r="F502" s="45"/>
      <c r="G502" s="45"/>
      <c r="H502" s="45"/>
      <c r="I502" s="45"/>
      <c r="J502" s="45">
        <f t="shared" si="11"/>
        <v>0</v>
      </c>
      <c r="K502" s="45" t="e">
        <f t="shared" si="12"/>
        <v>#DIV/0!</v>
      </c>
      <c r="L502" s="4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7.75" customHeight="1">
      <c r="A503" s="133"/>
      <c r="B503" s="79"/>
      <c r="C503" s="121"/>
      <c r="D503" s="134" t="s">
        <v>263</v>
      </c>
      <c r="E503" s="45"/>
      <c r="F503" s="45"/>
      <c r="G503" s="45"/>
      <c r="H503" s="45"/>
      <c r="I503" s="45"/>
      <c r="J503" s="45">
        <f t="shared" si="11"/>
        <v>0</v>
      </c>
      <c r="K503" s="45" t="e">
        <f t="shared" si="12"/>
        <v>#DIV/0!</v>
      </c>
      <c r="L503" s="4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7.75" customHeight="1">
      <c r="A504" s="133"/>
      <c r="B504" s="79"/>
      <c r="C504" s="121"/>
      <c r="D504" s="134" t="s">
        <v>265</v>
      </c>
      <c r="E504" s="45"/>
      <c r="F504" s="45"/>
      <c r="G504" s="45"/>
      <c r="H504" s="45"/>
      <c r="I504" s="45"/>
      <c r="J504" s="45">
        <f t="shared" si="11"/>
        <v>0</v>
      </c>
      <c r="K504" s="45" t="e">
        <f t="shared" si="12"/>
        <v>#DIV/0!</v>
      </c>
      <c r="L504" s="4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7.75" customHeight="1">
      <c r="A505" s="133"/>
      <c r="B505" s="79"/>
      <c r="C505" s="121"/>
      <c r="D505" s="134" t="s">
        <v>269</v>
      </c>
      <c r="E505" s="45"/>
      <c r="F505" s="45"/>
      <c r="G505" s="45"/>
      <c r="H505" s="45"/>
      <c r="I505" s="45"/>
      <c r="J505" s="45">
        <f t="shared" si="11"/>
        <v>0</v>
      </c>
      <c r="K505" s="45" t="e">
        <f t="shared" si="12"/>
        <v>#DIV/0!</v>
      </c>
      <c r="L505" s="4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7.75" customHeight="1">
      <c r="A506" s="133"/>
      <c r="B506" s="79"/>
      <c r="C506" s="121"/>
      <c r="D506" s="134" t="s">
        <v>274</v>
      </c>
      <c r="E506" s="45"/>
      <c r="F506" s="45"/>
      <c r="G506" s="45"/>
      <c r="H506" s="45"/>
      <c r="I506" s="45"/>
      <c r="J506" s="45">
        <f t="shared" si="11"/>
        <v>0</v>
      </c>
      <c r="K506" s="45" t="e">
        <f t="shared" si="12"/>
        <v>#DIV/0!</v>
      </c>
      <c r="L506" s="4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7.75" customHeight="1">
      <c r="A507" s="133"/>
      <c r="B507" s="79"/>
      <c r="C507" s="121"/>
      <c r="D507" s="134" t="s">
        <v>277</v>
      </c>
      <c r="E507" s="45"/>
      <c r="F507" s="45"/>
      <c r="G507" s="45"/>
      <c r="H507" s="45"/>
      <c r="I507" s="45"/>
      <c r="J507" s="45">
        <f t="shared" si="11"/>
        <v>0</v>
      </c>
      <c r="K507" s="45" t="e">
        <f t="shared" si="12"/>
        <v>#DIV/0!</v>
      </c>
      <c r="L507" s="4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7.75" customHeight="1">
      <c r="A508" s="133"/>
      <c r="B508" s="79"/>
      <c r="C508" s="121"/>
      <c r="D508" s="134" t="s">
        <v>279</v>
      </c>
      <c r="E508" s="45"/>
      <c r="F508" s="45"/>
      <c r="G508" s="45"/>
      <c r="H508" s="45"/>
      <c r="I508" s="45"/>
      <c r="J508" s="45">
        <f t="shared" si="11"/>
        <v>0</v>
      </c>
      <c r="K508" s="45" t="e">
        <f t="shared" si="12"/>
        <v>#DIV/0!</v>
      </c>
      <c r="L508" s="4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7.75" customHeight="1">
      <c r="A509" s="133"/>
      <c r="B509" s="79"/>
      <c r="C509" s="121"/>
      <c r="D509" s="134" t="s">
        <v>283</v>
      </c>
      <c r="E509" s="45"/>
      <c r="F509" s="45"/>
      <c r="G509" s="45"/>
      <c r="H509" s="45"/>
      <c r="I509" s="45"/>
      <c r="J509" s="45">
        <f t="shared" si="11"/>
        <v>0</v>
      </c>
      <c r="K509" s="45" t="e">
        <f t="shared" si="12"/>
        <v>#DIV/0!</v>
      </c>
      <c r="L509" s="4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7.75" customHeight="1">
      <c r="A510" s="133"/>
      <c r="B510" s="79"/>
      <c r="C510" s="121"/>
      <c r="D510" s="134" t="s">
        <v>285</v>
      </c>
      <c r="E510" s="45"/>
      <c r="F510" s="45"/>
      <c r="G510" s="45"/>
      <c r="H510" s="45"/>
      <c r="I510" s="45"/>
      <c r="J510" s="45">
        <f t="shared" si="11"/>
        <v>0</v>
      </c>
      <c r="K510" s="45" t="e">
        <f t="shared" si="12"/>
        <v>#DIV/0!</v>
      </c>
      <c r="L510" s="4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7.75" customHeight="1">
      <c r="A511" s="133"/>
      <c r="B511" s="79"/>
      <c r="C511" s="121"/>
      <c r="D511" s="134" t="s">
        <v>287</v>
      </c>
      <c r="E511" s="45"/>
      <c r="F511" s="45"/>
      <c r="G511" s="45"/>
      <c r="H511" s="45"/>
      <c r="I511" s="45"/>
      <c r="J511" s="45">
        <f t="shared" si="11"/>
        <v>0</v>
      </c>
      <c r="K511" s="45" t="e">
        <f t="shared" si="12"/>
        <v>#DIV/0!</v>
      </c>
      <c r="L511" s="4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7.75" customHeight="1">
      <c r="A512" s="133"/>
      <c r="B512" s="79"/>
      <c r="C512" s="121"/>
      <c r="D512" s="134" t="s">
        <v>289</v>
      </c>
      <c r="E512" s="45"/>
      <c r="F512" s="45"/>
      <c r="G512" s="45"/>
      <c r="H512" s="45"/>
      <c r="I512" s="45"/>
      <c r="J512" s="45">
        <f t="shared" si="11"/>
        <v>0</v>
      </c>
      <c r="K512" s="45" t="e">
        <f t="shared" si="12"/>
        <v>#DIV/0!</v>
      </c>
      <c r="L512" s="4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7.75" customHeight="1">
      <c r="A513" s="133"/>
      <c r="B513" s="79"/>
      <c r="C513" s="121"/>
      <c r="D513" s="134" t="s">
        <v>291</v>
      </c>
      <c r="E513" s="45"/>
      <c r="F513" s="45"/>
      <c r="G513" s="45"/>
      <c r="H513" s="45"/>
      <c r="I513" s="45"/>
      <c r="J513" s="45">
        <f t="shared" si="11"/>
        <v>0</v>
      </c>
      <c r="K513" s="45" t="e">
        <f t="shared" si="12"/>
        <v>#DIV/0!</v>
      </c>
      <c r="L513" s="4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7.75" customHeight="1">
      <c r="A514" s="133"/>
      <c r="B514" s="79"/>
      <c r="C514" s="121"/>
      <c r="D514" s="134" t="s">
        <v>293</v>
      </c>
      <c r="E514" s="45"/>
      <c r="F514" s="45"/>
      <c r="G514" s="45"/>
      <c r="H514" s="45"/>
      <c r="I514" s="45"/>
      <c r="J514" s="45">
        <f t="shared" si="11"/>
        <v>0</v>
      </c>
      <c r="K514" s="45" t="e">
        <f t="shared" si="12"/>
        <v>#DIV/0!</v>
      </c>
      <c r="L514" s="4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7.75" customHeight="1">
      <c r="A515" s="133"/>
      <c r="B515" s="79"/>
      <c r="C515" s="121"/>
      <c r="D515" s="134" t="s">
        <v>295</v>
      </c>
      <c r="E515" s="45"/>
      <c r="F515" s="45"/>
      <c r="G515" s="45"/>
      <c r="H515" s="45"/>
      <c r="I515" s="45"/>
      <c r="J515" s="45">
        <f t="shared" si="11"/>
        <v>0</v>
      </c>
      <c r="K515" s="45" t="e">
        <f t="shared" si="12"/>
        <v>#DIV/0!</v>
      </c>
      <c r="L515" s="4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7.75" customHeight="1">
      <c r="A516" s="133"/>
      <c r="B516" s="79"/>
      <c r="C516" s="121"/>
      <c r="D516" s="134" t="s">
        <v>297</v>
      </c>
      <c r="E516" s="45"/>
      <c r="F516" s="45"/>
      <c r="G516" s="45"/>
      <c r="H516" s="45"/>
      <c r="I516" s="45"/>
      <c r="J516" s="45">
        <f t="shared" si="11"/>
        <v>0</v>
      </c>
      <c r="K516" s="45" t="e">
        <f t="shared" si="12"/>
        <v>#DIV/0!</v>
      </c>
      <c r="L516" s="4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7.75" customHeight="1">
      <c r="A517" s="133"/>
      <c r="B517" s="79"/>
      <c r="C517" s="121"/>
      <c r="D517" s="134" t="s">
        <v>299</v>
      </c>
      <c r="E517" s="45"/>
      <c r="F517" s="45"/>
      <c r="G517" s="45"/>
      <c r="H517" s="45"/>
      <c r="I517" s="45"/>
      <c r="J517" s="45">
        <f t="shared" si="11"/>
        <v>0</v>
      </c>
      <c r="K517" s="45" t="e">
        <f t="shared" si="12"/>
        <v>#DIV/0!</v>
      </c>
      <c r="L517" s="4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7.75" customHeight="1">
      <c r="A518" s="133"/>
      <c r="B518" s="79"/>
      <c r="C518" s="121"/>
      <c r="D518" s="134" t="s">
        <v>301</v>
      </c>
      <c r="E518" s="45"/>
      <c r="F518" s="45"/>
      <c r="G518" s="45"/>
      <c r="H518" s="45"/>
      <c r="I518" s="45"/>
      <c r="J518" s="45">
        <f t="shared" si="11"/>
        <v>0</v>
      </c>
      <c r="K518" s="45" t="e">
        <f t="shared" si="12"/>
        <v>#DIV/0!</v>
      </c>
      <c r="L518" s="4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7.75" customHeight="1">
      <c r="A519" s="133"/>
      <c r="B519" s="79"/>
      <c r="C519" s="121"/>
      <c r="D519" s="134" t="s">
        <v>302</v>
      </c>
      <c r="E519" s="45"/>
      <c r="F519" s="45"/>
      <c r="G519" s="45"/>
      <c r="H519" s="45"/>
      <c r="I519" s="45"/>
      <c r="J519" s="45">
        <f t="shared" si="11"/>
        <v>0</v>
      </c>
      <c r="K519" s="45" t="e">
        <f t="shared" si="12"/>
        <v>#DIV/0!</v>
      </c>
      <c r="L519" s="4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7.75" customHeight="1">
      <c r="A520" s="133"/>
      <c r="B520" s="79"/>
      <c r="C520" s="121"/>
      <c r="D520" s="134" t="s">
        <v>304</v>
      </c>
      <c r="E520" s="45"/>
      <c r="F520" s="45"/>
      <c r="G520" s="45"/>
      <c r="H520" s="45"/>
      <c r="I520" s="45"/>
      <c r="J520" s="45">
        <f t="shared" si="11"/>
        <v>0</v>
      </c>
      <c r="K520" s="45" t="e">
        <f t="shared" si="12"/>
        <v>#DIV/0!</v>
      </c>
      <c r="L520" s="4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7.75" customHeight="1">
      <c r="A521" s="133"/>
      <c r="B521" s="79"/>
      <c r="C521" s="121"/>
      <c r="D521" s="134" t="s">
        <v>306</v>
      </c>
      <c r="E521" s="45"/>
      <c r="F521" s="45"/>
      <c r="G521" s="45"/>
      <c r="H521" s="45"/>
      <c r="I521" s="45"/>
      <c r="J521" s="45">
        <f t="shared" si="11"/>
        <v>0</v>
      </c>
      <c r="K521" s="45" t="e">
        <f t="shared" si="12"/>
        <v>#DIV/0!</v>
      </c>
      <c r="L521" s="4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7.75" customHeight="1">
      <c r="A522" s="133"/>
      <c r="B522" s="79"/>
      <c r="C522" s="121"/>
      <c r="D522" s="134" t="s">
        <v>309</v>
      </c>
      <c r="E522" s="45"/>
      <c r="F522" s="45"/>
      <c r="G522" s="45"/>
      <c r="H522" s="45"/>
      <c r="I522" s="45"/>
      <c r="J522" s="45">
        <f t="shared" si="11"/>
        <v>0</v>
      </c>
      <c r="K522" s="45" t="e">
        <f t="shared" si="12"/>
        <v>#DIV/0!</v>
      </c>
      <c r="L522" s="4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7.75" customHeight="1">
      <c r="A523" s="133"/>
      <c r="B523" s="79"/>
      <c r="C523" s="121"/>
      <c r="D523" s="80" t="s">
        <v>41</v>
      </c>
      <c r="E523" s="45"/>
      <c r="F523" s="45"/>
      <c r="G523" s="45"/>
      <c r="H523" s="45"/>
      <c r="I523" s="45"/>
      <c r="J523" s="45">
        <f>SUM(J482:J522)</f>
        <v>0</v>
      </c>
      <c r="K523" s="45" t="e">
        <f t="shared" si="12"/>
        <v>#DIV/0!</v>
      </c>
      <c r="L523" s="4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1044"/>
      <c r="B524" s="439"/>
      <c r="C524" s="537"/>
      <c r="D524" s="915"/>
      <c r="E524" s="912"/>
      <c r="F524" s="912"/>
      <c r="G524" s="912"/>
      <c r="H524" s="1032"/>
      <c r="I524" s="1032"/>
      <c r="J524" s="1032"/>
      <c r="K524" s="1032"/>
      <c r="L524" s="71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1079"/>
      <c r="B525" s="1080"/>
      <c r="C525" s="613"/>
      <c r="D525" s="1081"/>
      <c r="E525" s="1082"/>
      <c r="F525" s="1082"/>
      <c r="G525" s="1082"/>
      <c r="H525" s="1084"/>
      <c r="I525" s="1084"/>
      <c r="J525" s="1084"/>
      <c r="K525" s="1032"/>
      <c r="L525" s="71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9">
    <mergeCell ref="B15:D15"/>
    <mergeCell ref="B473:D473"/>
    <mergeCell ref="H3:J3"/>
    <mergeCell ref="C4:D4"/>
    <mergeCell ref="H7:J7"/>
    <mergeCell ref="C8:D8"/>
    <mergeCell ref="E12:G12"/>
    <mergeCell ref="B13:D13"/>
    <mergeCell ref="B14:D14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FF0000"/>
  </sheetPr>
  <dimension ref="A1:Z1002"/>
  <sheetViews>
    <sheetView workbookViewId="0">
      <pane xSplit="4" ySplit="13" topLeftCell="E14" activePane="bottomRight" state="frozen"/>
      <selection pane="topRight" activeCell="E1" sqref="E1"/>
      <selection pane="bottomLeft" activeCell="A14" sqref="A14"/>
      <selection pane="bottomRight" activeCell="E14" sqref="E14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61.5" customWidth="1"/>
    <col min="5" max="5" width="13.5" customWidth="1"/>
    <col min="6" max="6" width="26.5" customWidth="1"/>
    <col min="7" max="12" width="13.5" customWidth="1"/>
    <col min="13" max="26" width="7.875" customWidth="1"/>
  </cols>
  <sheetData>
    <row r="1" spans="1:26" ht="27.75" customHeight="1">
      <c r="A1" s="1" t="s">
        <v>968</v>
      </c>
      <c r="B1" s="2"/>
      <c r="C1" s="2" t="s">
        <v>776</v>
      </c>
      <c r="D1" s="2"/>
      <c r="E1" s="689"/>
      <c r="F1" s="690"/>
      <c r="G1" s="689"/>
      <c r="H1" s="691"/>
      <c r="I1" s="689"/>
      <c r="J1" s="68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2" t="s">
        <v>777</v>
      </c>
      <c r="D2" s="2"/>
      <c r="E2" s="689"/>
      <c r="F2" s="689"/>
      <c r="G2" s="689"/>
      <c r="H2" s="691"/>
      <c r="I2" s="689"/>
      <c r="J2" s="68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10"/>
      <c r="C3" s="10" t="s">
        <v>11</v>
      </c>
      <c r="D3" s="11"/>
      <c r="E3" s="10" t="s">
        <v>13</v>
      </c>
      <c r="F3" s="10"/>
      <c r="G3" s="10"/>
      <c r="H3" s="1148" t="s">
        <v>17</v>
      </c>
      <c r="I3" s="1110"/>
      <c r="J3" s="111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hidden="1" customHeight="1">
      <c r="A4" s="10" t="s">
        <v>15</v>
      </c>
      <c r="B4" s="10"/>
      <c r="C4" s="1144" t="s">
        <v>819</v>
      </c>
      <c r="D4" s="1139"/>
      <c r="E4" s="795"/>
      <c r="F4" s="796" t="s">
        <v>869</v>
      </c>
      <c r="G4" s="795"/>
      <c r="H4" s="797" t="s">
        <v>869</v>
      </c>
      <c r="I4" s="798"/>
      <c r="J4" s="743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hidden="1" customHeight="1">
      <c r="A5" s="10" t="s">
        <v>822</v>
      </c>
      <c r="B5" s="10"/>
      <c r="C5" s="12"/>
      <c r="D5" s="12"/>
      <c r="E5" s="743"/>
      <c r="F5" s="743"/>
      <c r="G5" s="743"/>
      <c r="H5" s="798"/>
      <c r="I5" s="798"/>
      <c r="J5" s="13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0"/>
      <c r="B6" s="10"/>
      <c r="C6" s="12"/>
      <c r="D6" s="12"/>
      <c r="E6" s="13"/>
      <c r="F6" s="13"/>
      <c r="G6" s="13"/>
      <c r="H6" s="12"/>
      <c r="I6" s="12"/>
      <c r="J6" s="12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15"/>
      <c r="B7" s="10"/>
      <c r="C7" s="12" t="s">
        <v>24</v>
      </c>
      <c r="D7" s="12"/>
      <c r="E7" s="12" t="s">
        <v>420</v>
      </c>
      <c r="F7" s="12"/>
      <c r="G7" s="12"/>
      <c r="H7" s="1144" t="s">
        <v>421</v>
      </c>
      <c r="I7" s="1139"/>
      <c r="J7" s="1139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15"/>
      <c r="B8" s="10"/>
      <c r="C8" s="1144" t="s">
        <v>819</v>
      </c>
      <c r="D8" s="1139"/>
      <c r="E8" s="795"/>
      <c r="F8" s="796" t="s">
        <v>869</v>
      </c>
      <c r="G8" s="795"/>
      <c r="H8" s="797" t="s">
        <v>869</v>
      </c>
      <c r="I8" s="743"/>
      <c r="J8" s="743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hidden="1" customHeight="1">
      <c r="A9" s="15"/>
      <c r="B9" s="10"/>
      <c r="C9" s="13"/>
      <c r="D9" s="13"/>
      <c r="E9" s="743"/>
      <c r="F9" s="743"/>
      <c r="G9" s="743"/>
      <c r="H9" s="798"/>
      <c r="I9" s="798"/>
      <c r="J9" s="798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hidden="1" customHeight="1">
      <c r="A10" s="15"/>
      <c r="B10" s="10"/>
      <c r="C10" s="13"/>
      <c r="D10" s="13"/>
      <c r="E10" s="743"/>
      <c r="F10" s="795"/>
      <c r="G10" s="795"/>
      <c r="H10" s="743"/>
      <c r="I10" s="798"/>
      <c r="J10" s="798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customHeight="1">
      <c r="A11" s="898"/>
      <c r="B11" s="144"/>
      <c r="C11" s="857"/>
      <c r="D11" s="857"/>
      <c r="E11" s="857"/>
      <c r="F11" s="857"/>
      <c r="G11" s="857"/>
      <c r="H11" s="1156"/>
      <c r="I11" s="1114"/>
      <c r="J11" s="1120"/>
      <c r="K11" s="5"/>
      <c r="L11" s="5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</row>
    <row r="12" spans="1:26" ht="27.75" customHeight="1">
      <c r="A12" s="17" t="s">
        <v>29</v>
      </c>
      <c r="B12" s="1100" t="s">
        <v>31</v>
      </c>
      <c r="C12" s="1101"/>
      <c r="D12" s="1102"/>
      <c r="E12" s="259"/>
      <c r="F12" s="259"/>
      <c r="G12" s="259"/>
      <c r="H12" s="259"/>
      <c r="I12" s="259"/>
      <c r="J12" s="259"/>
      <c r="K12" s="259"/>
      <c r="L12" s="259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</row>
    <row r="13" spans="1:26" ht="27.75" customHeight="1">
      <c r="A13" s="20" t="s">
        <v>44</v>
      </c>
      <c r="B13" s="1131" t="s">
        <v>51</v>
      </c>
      <c r="C13" s="1110"/>
      <c r="D13" s="1111"/>
      <c r="E13" s="261" t="s">
        <v>33</v>
      </c>
      <c r="F13" s="261" t="s">
        <v>37</v>
      </c>
      <c r="G13" s="261" t="s">
        <v>38</v>
      </c>
      <c r="H13" s="261" t="s">
        <v>39</v>
      </c>
      <c r="I13" s="261" t="s">
        <v>40</v>
      </c>
      <c r="J13" s="261" t="s">
        <v>41</v>
      </c>
      <c r="K13" s="261" t="s">
        <v>42</v>
      </c>
      <c r="L13" s="261" t="s">
        <v>43</v>
      </c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</row>
    <row r="14" spans="1:26" ht="27.75" customHeight="1">
      <c r="A14" s="26"/>
      <c r="B14" s="1119" t="s">
        <v>62</v>
      </c>
      <c r="C14" s="1114"/>
      <c r="D14" s="1120"/>
      <c r="E14" s="263"/>
      <c r="F14" s="263"/>
      <c r="G14" s="263"/>
      <c r="H14" s="263"/>
      <c r="I14" s="263"/>
      <c r="J14" s="263"/>
      <c r="K14" s="263"/>
      <c r="L14" s="263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</row>
    <row r="15" spans="1:26" ht="27.75" customHeight="1">
      <c r="A15" s="113" t="s">
        <v>969</v>
      </c>
      <c r="B15" s="630" t="s">
        <v>970</v>
      </c>
      <c r="C15" s="899"/>
      <c r="D15" s="900"/>
      <c r="E15" s="901"/>
      <c r="F15" s="902"/>
      <c r="G15" s="903"/>
      <c r="H15" s="209"/>
      <c r="I15" s="209"/>
      <c r="J15" s="209"/>
      <c r="K15" s="94"/>
      <c r="L15" s="94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267"/>
      <c r="B16" s="498" t="s">
        <v>971</v>
      </c>
      <c r="C16" s="499"/>
      <c r="D16" s="904"/>
      <c r="E16" s="565"/>
      <c r="F16" s="839"/>
      <c r="G16" s="565"/>
      <c r="H16" s="83"/>
      <c r="I16" s="83"/>
      <c r="J16" s="83"/>
      <c r="K16" s="905"/>
      <c r="L16" s="376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497"/>
      <c r="B17" s="567" t="s">
        <v>972</v>
      </c>
      <c r="C17" s="906">
        <v>25000</v>
      </c>
      <c r="D17" s="328" t="s">
        <v>973</v>
      </c>
      <c r="E17" s="565"/>
      <c r="F17" s="839"/>
      <c r="G17" s="565"/>
      <c r="H17" s="71"/>
      <c r="I17" s="71"/>
      <c r="J17" s="71"/>
      <c r="K17" s="94"/>
      <c r="L17" s="94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497"/>
      <c r="B18" s="567" t="s">
        <v>675</v>
      </c>
      <c r="C18" s="906">
        <v>22700</v>
      </c>
      <c r="D18" s="328" t="s">
        <v>974</v>
      </c>
      <c r="E18" s="565"/>
      <c r="F18" s="839"/>
      <c r="G18" s="565"/>
      <c r="H18" s="71"/>
      <c r="I18" s="71"/>
      <c r="J18" s="71"/>
      <c r="K18" s="94"/>
      <c r="L18" s="94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497"/>
      <c r="B19" s="567" t="s">
        <v>975</v>
      </c>
      <c r="C19" s="906">
        <v>30000</v>
      </c>
      <c r="D19" s="328" t="s">
        <v>973</v>
      </c>
      <c r="E19" s="565"/>
      <c r="F19" s="565"/>
      <c r="G19" s="565"/>
      <c r="H19" s="71"/>
      <c r="I19" s="71"/>
      <c r="J19" s="71"/>
      <c r="K19" s="94"/>
      <c r="L19" s="94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497"/>
      <c r="B20" s="567" t="s">
        <v>976</v>
      </c>
      <c r="C20" s="906">
        <f>SUM(C17:C19)</f>
        <v>77700</v>
      </c>
      <c r="D20" s="328" t="s">
        <v>973</v>
      </c>
      <c r="E20" s="565"/>
      <c r="F20" s="565"/>
      <c r="G20" s="565"/>
      <c r="H20" s="71"/>
      <c r="I20" s="71"/>
      <c r="J20" s="71"/>
      <c r="K20" s="94"/>
      <c r="L20" s="9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497"/>
      <c r="B21" s="567" t="s">
        <v>977</v>
      </c>
      <c r="C21" s="906"/>
      <c r="D21" s="328"/>
      <c r="E21" s="565"/>
      <c r="F21" s="565"/>
      <c r="G21" s="565"/>
      <c r="H21" s="71"/>
      <c r="I21" s="71"/>
      <c r="J21" s="71"/>
      <c r="K21" s="94"/>
      <c r="L21" s="94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497"/>
      <c r="B22" s="909" t="s">
        <v>978</v>
      </c>
      <c r="C22" s="911"/>
      <c r="D22" s="913"/>
      <c r="E22" s="565"/>
      <c r="F22" s="565"/>
      <c r="G22" s="565"/>
      <c r="H22" s="71"/>
      <c r="I22" s="71"/>
      <c r="J22" s="71"/>
      <c r="K22" s="94"/>
      <c r="L22" s="94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133"/>
      <c r="B23" s="79"/>
      <c r="C23" s="121"/>
      <c r="D23" s="134" t="s">
        <v>202</v>
      </c>
      <c r="E23" s="45"/>
      <c r="F23" s="45"/>
      <c r="G23" s="45"/>
      <c r="H23" s="45"/>
      <c r="I23" s="45"/>
      <c r="J23" s="45">
        <f t="shared" ref="J23:J63" si="0">SUM(E23:I23)</f>
        <v>0</v>
      </c>
      <c r="K23" s="45" t="e">
        <f t="shared" ref="K23:K64" si="1">J23/E23</f>
        <v>#DIV/0!</v>
      </c>
      <c r="L23" s="4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133"/>
      <c r="B24" s="79"/>
      <c r="C24" s="917" t="s">
        <v>980</v>
      </c>
      <c r="D24" s="134" t="s">
        <v>205</v>
      </c>
      <c r="E24" s="45"/>
      <c r="F24" s="45"/>
      <c r="G24" s="45"/>
      <c r="H24" s="45"/>
      <c r="I24" s="45"/>
      <c r="J24" s="45">
        <f t="shared" si="0"/>
        <v>0</v>
      </c>
      <c r="K24" s="45" t="e">
        <f t="shared" si="1"/>
        <v>#DIV/0!</v>
      </c>
      <c r="L24" s="4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133"/>
      <c r="B25" s="79"/>
      <c r="C25" s="121"/>
      <c r="D25" s="134" t="s">
        <v>210</v>
      </c>
      <c r="E25" s="45"/>
      <c r="F25" s="45"/>
      <c r="G25" s="45"/>
      <c r="H25" s="45"/>
      <c r="I25" s="45"/>
      <c r="J25" s="45">
        <f t="shared" si="0"/>
        <v>0</v>
      </c>
      <c r="K25" s="45" t="e">
        <f t="shared" si="1"/>
        <v>#DIV/0!</v>
      </c>
      <c r="L25" s="4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133"/>
      <c r="B26" s="79"/>
      <c r="C26" s="121"/>
      <c r="D26" s="134" t="s">
        <v>213</v>
      </c>
      <c r="E26" s="45"/>
      <c r="F26" s="45"/>
      <c r="G26" s="45"/>
      <c r="H26" s="45"/>
      <c r="I26" s="45"/>
      <c r="J26" s="45">
        <f t="shared" si="0"/>
        <v>0</v>
      </c>
      <c r="K26" s="45" t="e">
        <f t="shared" si="1"/>
        <v>#DIV/0!</v>
      </c>
      <c r="L26" s="4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133"/>
      <c r="B27" s="79"/>
      <c r="C27" s="121"/>
      <c r="D27" s="134" t="s">
        <v>216</v>
      </c>
      <c r="E27" s="45"/>
      <c r="F27" s="45"/>
      <c r="G27" s="45"/>
      <c r="H27" s="45"/>
      <c r="I27" s="45"/>
      <c r="J27" s="45">
        <f t="shared" si="0"/>
        <v>0</v>
      </c>
      <c r="K27" s="45" t="e">
        <f t="shared" si="1"/>
        <v>#DIV/0!</v>
      </c>
      <c r="L27" s="4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133"/>
      <c r="B28" s="79"/>
      <c r="C28" s="121"/>
      <c r="D28" s="134" t="s">
        <v>218</v>
      </c>
      <c r="E28" s="45"/>
      <c r="F28" s="45"/>
      <c r="G28" s="45"/>
      <c r="H28" s="45"/>
      <c r="I28" s="45"/>
      <c r="J28" s="45">
        <f t="shared" si="0"/>
        <v>0</v>
      </c>
      <c r="K28" s="45" t="e">
        <f t="shared" si="1"/>
        <v>#DIV/0!</v>
      </c>
      <c r="L28" s="4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133"/>
      <c r="B29" s="79"/>
      <c r="C29" s="121"/>
      <c r="D29" s="134" t="s">
        <v>220</v>
      </c>
      <c r="E29" s="45"/>
      <c r="F29" s="45"/>
      <c r="G29" s="45"/>
      <c r="H29" s="45"/>
      <c r="I29" s="45"/>
      <c r="J29" s="45">
        <f t="shared" si="0"/>
        <v>0</v>
      </c>
      <c r="K29" s="45" t="e">
        <f t="shared" si="1"/>
        <v>#DIV/0!</v>
      </c>
      <c r="L29" s="4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133"/>
      <c r="B30" s="79"/>
      <c r="C30" s="121"/>
      <c r="D30" s="134" t="s">
        <v>223</v>
      </c>
      <c r="E30" s="45"/>
      <c r="F30" s="45"/>
      <c r="G30" s="45"/>
      <c r="H30" s="45"/>
      <c r="I30" s="45"/>
      <c r="J30" s="45">
        <f t="shared" si="0"/>
        <v>0</v>
      </c>
      <c r="K30" s="45" t="e">
        <f t="shared" si="1"/>
        <v>#DIV/0!</v>
      </c>
      <c r="L30" s="4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133"/>
      <c r="B31" s="79"/>
      <c r="C31" s="121"/>
      <c r="D31" s="134" t="s">
        <v>225</v>
      </c>
      <c r="E31" s="45"/>
      <c r="F31" s="45"/>
      <c r="G31" s="45"/>
      <c r="H31" s="45"/>
      <c r="I31" s="45"/>
      <c r="J31" s="45">
        <f t="shared" si="0"/>
        <v>0</v>
      </c>
      <c r="K31" s="45" t="e">
        <f t="shared" si="1"/>
        <v>#DIV/0!</v>
      </c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133"/>
      <c r="B32" s="79"/>
      <c r="C32" s="121"/>
      <c r="D32" s="134" t="s">
        <v>227</v>
      </c>
      <c r="E32" s="45"/>
      <c r="F32" s="45"/>
      <c r="G32" s="45"/>
      <c r="H32" s="45"/>
      <c r="I32" s="45"/>
      <c r="J32" s="45">
        <f t="shared" si="0"/>
        <v>0</v>
      </c>
      <c r="K32" s="45" t="e">
        <f t="shared" si="1"/>
        <v>#DIV/0!</v>
      </c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33"/>
      <c r="B33" s="79"/>
      <c r="C33" s="121"/>
      <c r="D33" s="134" t="s">
        <v>229</v>
      </c>
      <c r="E33" s="45"/>
      <c r="F33" s="45"/>
      <c r="G33" s="45"/>
      <c r="H33" s="45"/>
      <c r="I33" s="45"/>
      <c r="J33" s="45">
        <f t="shared" si="0"/>
        <v>0</v>
      </c>
      <c r="K33" s="45" t="e">
        <f t="shared" si="1"/>
        <v>#DIV/0!</v>
      </c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133"/>
      <c r="B34" s="79"/>
      <c r="C34" s="121"/>
      <c r="D34" s="134" t="s">
        <v>234</v>
      </c>
      <c r="E34" s="45"/>
      <c r="F34" s="45"/>
      <c r="G34" s="45"/>
      <c r="H34" s="45"/>
      <c r="I34" s="45"/>
      <c r="J34" s="45">
        <f t="shared" si="0"/>
        <v>0</v>
      </c>
      <c r="K34" s="45" t="e">
        <f t="shared" si="1"/>
        <v>#DIV/0!</v>
      </c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133"/>
      <c r="B35" s="79"/>
      <c r="C35" s="121"/>
      <c r="D35" s="134" t="s">
        <v>236</v>
      </c>
      <c r="E35" s="45"/>
      <c r="F35" s="45"/>
      <c r="G35" s="45"/>
      <c r="H35" s="45"/>
      <c r="I35" s="45"/>
      <c r="J35" s="45">
        <f t="shared" si="0"/>
        <v>0</v>
      </c>
      <c r="K35" s="45" t="e">
        <f t="shared" si="1"/>
        <v>#DIV/0!</v>
      </c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133"/>
      <c r="B36" s="79"/>
      <c r="C36" s="121"/>
      <c r="D36" s="134" t="s">
        <v>241</v>
      </c>
      <c r="E36" s="45"/>
      <c r="F36" s="45"/>
      <c r="G36" s="45"/>
      <c r="H36" s="45"/>
      <c r="I36" s="45"/>
      <c r="J36" s="45">
        <f t="shared" si="0"/>
        <v>0</v>
      </c>
      <c r="K36" s="45" t="e">
        <f t="shared" si="1"/>
        <v>#DIV/0!</v>
      </c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133"/>
      <c r="B37" s="79"/>
      <c r="C37" s="121"/>
      <c r="D37" s="134" t="s">
        <v>243</v>
      </c>
      <c r="E37" s="45"/>
      <c r="F37" s="45"/>
      <c r="G37" s="45"/>
      <c r="H37" s="45"/>
      <c r="I37" s="45"/>
      <c r="J37" s="45">
        <f t="shared" si="0"/>
        <v>0</v>
      </c>
      <c r="K37" s="45" t="e">
        <f t="shared" si="1"/>
        <v>#DIV/0!</v>
      </c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133"/>
      <c r="B38" s="79"/>
      <c r="C38" s="121"/>
      <c r="D38" s="134" t="s">
        <v>246</v>
      </c>
      <c r="E38" s="45"/>
      <c r="F38" s="45"/>
      <c r="G38" s="45"/>
      <c r="H38" s="45"/>
      <c r="I38" s="45"/>
      <c r="J38" s="45">
        <f t="shared" si="0"/>
        <v>0</v>
      </c>
      <c r="K38" s="45" t="e">
        <f t="shared" si="1"/>
        <v>#DIV/0!</v>
      </c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133"/>
      <c r="B39" s="79"/>
      <c r="C39" s="121"/>
      <c r="D39" s="134" t="s">
        <v>249</v>
      </c>
      <c r="E39" s="45"/>
      <c r="F39" s="45"/>
      <c r="G39" s="45"/>
      <c r="H39" s="45"/>
      <c r="I39" s="45"/>
      <c r="J39" s="45">
        <f t="shared" si="0"/>
        <v>0</v>
      </c>
      <c r="K39" s="45" t="e">
        <f t="shared" si="1"/>
        <v>#DIV/0!</v>
      </c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133"/>
      <c r="B40" s="79"/>
      <c r="C40" s="121"/>
      <c r="D40" s="134" t="s">
        <v>253</v>
      </c>
      <c r="E40" s="45"/>
      <c r="F40" s="45"/>
      <c r="G40" s="45"/>
      <c r="H40" s="45"/>
      <c r="I40" s="45"/>
      <c r="J40" s="45">
        <f t="shared" si="0"/>
        <v>0</v>
      </c>
      <c r="K40" s="45" t="e">
        <f t="shared" si="1"/>
        <v>#DIV/0!</v>
      </c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133"/>
      <c r="B41" s="79"/>
      <c r="C41" s="121"/>
      <c r="D41" s="134" t="s">
        <v>256</v>
      </c>
      <c r="E41" s="45"/>
      <c r="F41" s="45"/>
      <c r="G41" s="45"/>
      <c r="H41" s="45"/>
      <c r="I41" s="45"/>
      <c r="J41" s="45">
        <f t="shared" si="0"/>
        <v>0</v>
      </c>
      <c r="K41" s="45" t="e">
        <f t="shared" si="1"/>
        <v>#DIV/0!</v>
      </c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133"/>
      <c r="B42" s="79"/>
      <c r="C42" s="121"/>
      <c r="D42" s="134" t="s">
        <v>259</v>
      </c>
      <c r="E42" s="45"/>
      <c r="F42" s="45"/>
      <c r="G42" s="45"/>
      <c r="H42" s="45"/>
      <c r="I42" s="45"/>
      <c r="J42" s="45">
        <f t="shared" si="0"/>
        <v>0</v>
      </c>
      <c r="K42" s="45" t="e">
        <f t="shared" si="1"/>
        <v>#DIV/0!</v>
      </c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133"/>
      <c r="B43" s="79"/>
      <c r="C43" s="121"/>
      <c r="D43" s="134" t="s">
        <v>261</v>
      </c>
      <c r="E43" s="45"/>
      <c r="F43" s="45"/>
      <c r="G43" s="45"/>
      <c r="H43" s="45"/>
      <c r="I43" s="45"/>
      <c r="J43" s="45">
        <f t="shared" si="0"/>
        <v>0</v>
      </c>
      <c r="K43" s="45" t="e">
        <f t="shared" si="1"/>
        <v>#DIV/0!</v>
      </c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33"/>
      <c r="B44" s="79"/>
      <c r="C44" s="121"/>
      <c r="D44" s="134" t="s">
        <v>263</v>
      </c>
      <c r="E44" s="45"/>
      <c r="F44" s="45"/>
      <c r="G44" s="45"/>
      <c r="H44" s="45"/>
      <c r="I44" s="45"/>
      <c r="J44" s="45">
        <f t="shared" si="0"/>
        <v>0</v>
      </c>
      <c r="K44" s="45" t="e">
        <f t="shared" si="1"/>
        <v>#DIV/0!</v>
      </c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3"/>
      <c r="B45" s="79"/>
      <c r="C45" s="121"/>
      <c r="D45" s="134" t="s">
        <v>265</v>
      </c>
      <c r="E45" s="45"/>
      <c r="F45" s="45"/>
      <c r="G45" s="45"/>
      <c r="H45" s="45"/>
      <c r="I45" s="45"/>
      <c r="J45" s="45">
        <f t="shared" si="0"/>
        <v>0</v>
      </c>
      <c r="K45" s="45" t="e">
        <f t="shared" si="1"/>
        <v>#DIV/0!</v>
      </c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133"/>
      <c r="B46" s="79"/>
      <c r="C46" s="121"/>
      <c r="D46" s="134" t="s">
        <v>269</v>
      </c>
      <c r="E46" s="45"/>
      <c r="F46" s="45"/>
      <c r="G46" s="45"/>
      <c r="H46" s="45"/>
      <c r="I46" s="45"/>
      <c r="J46" s="45">
        <f t="shared" si="0"/>
        <v>0</v>
      </c>
      <c r="K46" s="45" t="e">
        <f t="shared" si="1"/>
        <v>#DIV/0!</v>
      </c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133"/>
      <c r="B47" s="79"/>
      <c r="C47" s="121"/>
      <c r="D47" s="134" t="s">
        <v>274</v>
      </c>
      <c r="E47" s="45"/>
      <c r="F47" s="45"/>
      <c r="G47" s="45"/>
      <c r="H47" s="45"/>
      <c r="I47" s="45"/>
      <c r="J47" s="45">
        <f t="shared" si="0"/>
        <v>0</v>
      </c>
      <c r="K47" s="45" t="e">
        <f t="shared" si="1"/>
        <v>#DIV/0!</v>
      </c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133"/>
      <c r="B48" s="79"/>
      <c r="C48" s="121"/>
      <c r="D48" s="134" t="s">
        <v>277</v>
      </c>
      <c r="E48" s="45"/>
      <c r="F48" s="45"/>
      <c r="G48" s="45"/>
      <c r="H48" s="45"/>
      <c r="I48" s="45"/>
      <c r="J48" s="45">
        <f t="shared" si="0"/>
        <v>0</v>
      </c>
      <c r="K48" s="45" t="e">
        <f t="shared" si="1"/>
        <v>#DIV/0!</v>
      </c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133"/>
      <c r="B49" s="79"/>
      <c r="C49" s="121"/>
      <c r="D49" s="134" t="s">
        <v>279</v>
      </c>
      <c r="E49" s="45"/>
      <c r="F49" s="45"/>
      <c r="G49" s="45"/>
      <c r="H49" s="45"/>
      <c r="I49" s="45"/>
      <c r="J49" s="45">
        <f t="shared" si="0"/>
        <v>0</v>
      </c>
      <c r="K49" s="45" t="e">
        <f t="shared" si="1"/>
        <v>#DIV/0!</v>
      </c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33"/>
      <c r="B50" s="79"/>
      <c r="C50" s="121"/>
      <c r="D50" s="134" t="s">
        <v>283</v>
      </c>
      <c r="E50" s="45"/>
      <c r="F50" s="45"/>
      <c r="G50" s="45"/>
      <c r="H50" s="45"/>
      <c r="I50" s="45"/>
      <c r="J50" s="45">
        <f t="shared" si="0"/>
        <v>0</v>
      </c>
      <c r="K50" s="45" t="e">
        <f t="shared" si="1"/>
        <v>#DIV/0!</v>
      </c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133"/>
      <c r="B51" s="79"/>
      <c r="C51" s="121"/>
      <c r="D51" s="134" t="s">
        <v>285</v>
      </c>
      <c r="E51" s="45"/>
      <c r="F51" s="45"/>
      <c r="G51" s="45"/>
      <c r="H51" s="45"/>
      <c r="I51" s="45"/>
      <c r="J51" s="45">
        <f t="shared" si="0"/>
        <v>0</v>
      </c>
      <c r="K51" s="45" t="e">
        <f t="shared" si="1"/>
        <v>#DIV/0!</v>
      </c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133"/>
      <c r="B52" s="79"/>
      <c r="C52" s="121"/>
      <c r="D52" s="134" t="s">
        <v>287</v>
      </c>
      <c r="E52" s="45"/>
      <c r="F52" s="45"/>
      <c r="G52" s="45"/>
      <c r="H52" s="45"/>
      <c r="I52" s="45"/>
      <c r="J52" s="45">
        <f t="shared" si="0"/>
        <v>0</v>
      </c>
      <c r="K52" s="45" t="e">
        <f t="shared" si="1"/>
        <v>#DIV/0!</v>
      </c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133"/>
      <c r="B53" s="79"/>
      <c r="C53" s="121"/>
      <c r="D53" s="134" t="s">
        <v>289</v>
      </c>
      <c r="E53" s="45"/>
      <c r="F53" s="45"/>
      <c r="G53" s="45"/>
      <c r="H53" s="45"/>
      <c r="I53" s="45"/>
      <c r="J53" s="45">
        <f t="shared" si="0"/>
        <v>0</v>
      </c>
      <c r="K53" s="45" t="e">
        <f t="shared" si="1"/>
        <v>#DIV/0!</v>
      </c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133"/>
      <c r="B54" s="79"/>
      <c r="C54" s="121"/>
      <c r="D54" s="134" t="s">
        <v>291</v>
      </c>
      <c r="E54" s="45"/>
      <c r="F54" s="45"/>
      <c r="G54" s="45"/>
      <c r="H54" s="45"/>
      <c r="I54" s="45"/>
      <c r="J54" s="45">
        <f t="shared" si="0"/>
        <v>0</v>
      </c>
      <c r="K54" s="45" t="e">
        <f t="shared" si="1"/>
        <v>#DIV/0!</v>
      </c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133"/>
      <c r="B55" s="79"/>
      <c r="C55" s="121"/>
      <c r="D55" s="134" t="s">
        <v>293</v>
      </c>
      <c r="E55" s="45"/>
      <c r="F55" s="45"/>
      <c r="G55" s="45"/>
      <c r="H55" s="45"/>
      <c r="I55" s="45"/>
      <c r="J55" s="45">
        <f t="shared" si="0"/>
        <v>0</v>
      </c>
      <c r="K55" s="45" t="e">
        <f t="shared" si="1"/>
        <v>#DIV/0!</v>
      </c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133"/>
      <c r="B56" s="79"/>
      <c r="C56" s="121"/>
      <c r="D56" s="134" t="s">
        <v>295</v>
      </c>
      <c r="E56" s="45"/>
      <c r="F56" s="45"/>
      <c r="G56" s="45"/>
      <c r="H56" s="45"/>
      <c r="I56" s="45"/>
      <c r="J56" s="45">
        <f t="shared" si="0"/>
        <v>0</v>
      </c>
      <c r="K56" s="45" t="e">
        <f t="shared" si="1"/>
        <v>#DIV/0!</v>
      </c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33"/>
      <c r="B57" s="79"/>
      <c r="C57" s="121"/>
      <c r="D57" s="134" t="s">
        <v>297</v>
      </c>
      <c r="E57" s="45"/>
      <c r="F57" s="45"/>
      <c r="G57" s="45"/>
      <c r="H57" s="45"/>
      <c r="I57" s="45"/>
      <c r="J57" s="45">
        <f t="shared" si="0"/>
        <v>0</v>
      </c>
      <c r="K57" s="45" t="e">
        <f t="shared" si="1"/>
        <v>#DIV/0!</v>
      </c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133"/>
      <c r="B58" s="79"/>
      <c r="C58" s="121"/>
      <c r="D58" s="134" t="s">
        <v>299</v>
      </c>
      <c r="E58" s="45"/>
      <c r="F58" s="45"/>
      <c r="G58" s="45"/>
      <c r="H58" s="45"/>
      <c r="I58" s="45"/>
      <c r="J58" s="45">
        <f t="shared" si="0"/>
        <v>0</v>
      </c>
      <c r="K58" s="45" t="e">
        <f t="shared" si="1"/>
        <v>#DIV/0!</v>
      </c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133"/>
      <c r="B59" s="79"/>
      <c r="C59" s="121"/>
      <c r="D59" s="134" t="s">
        <v>301</v>
      </c>
      <c r="E59" s="45"/>
      <c r="F59" s="45"/>
      <c r="G59" s="45"/>
      <c r="H59" s="45"/>
      <c r="I59" s="45"/>
      <c r="J59" s="45">
        <f t="shared" si="0"/>
        <v>0</v>
      </c>
      <c r="K59" s="45" t="e">
        <f t="shared" si="1"/>
        <v>#DIV/0!</v>
      </c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133"/>
      <c r="B60" s="79"/>
      <c r="C60" s="121"/>
      <c r="D60" s="134" t="s">
        <v>302</v>
      </c>
      <c r="E60" s="45"/>
      <c r="F60" s="45"/>
      <c r="G60" s="45"/>
      <c r="H60" s="45"/>
      <c r="I60" s="45"/>
      <c r="J60" s="45">
        <f t="shared" si="0"/>
        <v>0</v>
      </c>
      <c r="K60" s="45" t="e">
        <f t="shared" si="1"/>
        <v>#DIV/0!</v>
      </c>
      <c r="L60" s="4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133"/>
      <c r="B61" s="79"/>
      <c r="C61" s="121"/>
      <c r="D61" s="134" t="s">
        <v>304</v>
      </c>
      <c r="E61" s="45"/>
      <c r="F61" s="45"/>
      <c r="G61" s="45"/>
      <c r="H61" s="45"/>
      <c r="I61" s="45"/>
      <c r="J61" s="45">
        <f t="shared" si="0"/>
        <v>0</v>
      </c>
      <c r="K61" s="45" t="e">
        <f t="shared" si="1"/>
        <v>#DIV/0!</v>
      </c>
      <c r="L61" s="4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133"/>
      <c r="B62" s="79"/>
      <c r="C62" s="121"/>
      <c r="D62" s="134" t="s">
        <v>306</v>
      </c>
      <c r="E62" s="45"/>
      <c r="F62" s="45"/>
      <c r="G62" s="45"/>
      <c r="H62" s="45"/>
      <c r="I62" s="45"/>
      <c r="J62" s="45">
        <f t="shared" si="0"/>
        <v>0</v>
      </c>
      <c r="K62" s="45" t="e">
        <f t="shared" si="1"/>
        <v>#DIV/0!</v>
      </c>
      <c r="L62" s="4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133"/>
      <c r="B63" s="79"/>
      <c r="C63" s="121"/>
      <c r="D63" s="134" t="s">
        <v>309</v>
      </c>
      <c r="E63" s="45"/>
      <c r="F63" s="45"/>
      <c r="G63" s="45"/>
      <c r="H63" s="45"/>
      <c r="I63" s="45"/>
      <c r="J63" s="45">
        <f t="shared" si="0"/>
        <v>0</v>
      </c>
      <c r="K63" s="45" t="e">
        <f t="shared" si="1"/>
        <v>#DIV/0!</v>
      </c>
      <c r="L63" s="4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133"/>
      <c r="B64" s="79"/>
      <c r="C64" s="121"/>
      <c r="D64" s="80" t="s">
        <v>41</v>
      </c>
      <c r="E64" s="45"/>
      <c r="F64" s="45"/>
      <c r="G64" s="45"/>
      <c r="H64" s="45"/>
      <c r="I64" s="45"/>
      <c r="J64" s="45">
        <f>SUM(J23:J63)</f>
        <v>0</v>
      </c>
      <c r="K64" s="45" t="e">
        <f t="shared" si="1"/>
        <v>#DIV/0!</v>
      </c>
      <c r="L64" s="4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869"/>
      <c r="B65" s="1159"/>
      <c r="C65" s="1122"/>
      <c r="D65" s="1130"/>
      <c r="E65" s="565"/>
      <c r="F65" s="565"/>
      <c r="G65" s="565"/>
      <c r="H65" s="71"/>
      <c r="I65" s="71"/>
      <c r="J65" s="71"/>
      <c r="K65" s="94"/>
      <c r="L65" s="94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267" t="s">
        <v>1009</v>
      </c>
      <c r="B66" s="562" t="s">
        <v>1010</v>
      </c>
      <c r="C66" s="933"/>
      <c r="D66" s="574"/>
      <c r="E66" s="565"/>
      <c r="F66" s="839"/>
      <c r="G66" s="565"/>
      <c r="H66" s="71"/>
      <c r="I66" s="71"/>
      <c r="J66" s="71"/>
      <c r="K66" s="905"/>
      <c r="L66" s="376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267" t="s">
        <v>1011</v>
      </c>
      <c r="B67" s="562" t="s">
        <v>1012</v>
      </c>
      <c r="C67" s="933"/>
      <c r="D67" s="574"/>
      <c r="E67" s="565"/>
      <c r="F67" s="839"/>
      <c r="G67" s="565"/>
      <c r="H67" s="71"/>
      <c r="I67" s="71"/>
      <c r="J67" s="71"/>
      <c r="K67" s="376"/>
      <c r="L67" s="376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298"/>
      <c r="B68" s="562" t="s">
        <v>1013</v>
      </c>
      <c r="C68" s="933"/>
      <c r="D68" s="574"/>
      <c r="E68" s="565"/>
      <c r="F68" s="839"/>
      <c r="G68" s="565"/>
      <c r="H68" s="71"/>
      <c r="I68" s="71"/>
      <c r="J68" s="71"/>
      <c r="K68" s="376"/>
      <c r="L68" s="376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936"/>
      <c r="B69" s="567" t="s">
        <v>1017</v>
      </c>
      <c r="C69" s="379">
        <v>32</v>
      </c>
      <c r="D69" s="328" t="s">
        <v>1018</v>
      </c>
      <c r="E69" s="565"/>
      <c r="F69" s="565"/>
      <c r="G69" s="565"/>
      <c r="H69" s="71"/>
      <c r="I69" s="71"/>
      <c r="J69" s="71"/>
      <c r="K69" s="94"/>
      <c r="L69" s="9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936"/>
      <c r="B70" s="567" t="s">
        <v>675</v>
      </c>
      <c r="C70" s="906">
        <v>41</v>
      </c>
      <c r="D70" s="328" t="s">
        <v>1019</v>
      </c>
      <c r="E70" s="565"/>
      <c r="F70" s="565"/>
      <c r="G70" s="565"/>
      <c r="H70" s="71"/>
      <c r="I70" s="71"/>
      <c r="J70" s="71"/>
      <c r="K70" s="94"/>
      <c r="L70" s="9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936"/>
      <c r="B71" s="567" t="s">
        <v>975</v>
      </c>
      <c r="C71" s="906">
        <v>91</v>
      </c>
      <c r="D71" s="328" t="s">
        <v>1018</v>
      </c>
      <c r="E71" s="565"/>
      <c r="F71" s="565"/>
      <c r="G71" s="565"/>
      <c r="H71" s="71"/>
      <c r="I71" s="71"/>
      <c r="J71" s="71"/>
      <c r="K71" s="94"/>
      <c r="L71" s="9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936"/>
      <c r="B72" s="567" t="s">
        <v>976</v>
      </c>
      <c r="C72" s="906">
        <f>SUM(C69:C71)</f>
        <v>164</v>
      </c>
      <c r="D72" s="328" t="s">
        <v>1018</v>
      </c>
      <c r="E72" s="565"/>
      <c r="F72" s="565"/>
      <c r="G72" s="565"/>
      <c r="H72" s="71"/>
      <c r="I72" s="71"/>
      <c r="J72" s="71"/>
      <c r="K72" s="94"/>
      <c r="L72" s="9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936"/>
      <c r="B73" s="567" t="s">
        <v>1021</v>
      </c>
      <c r="C73" s="933"/>
      <c r="D73" s="574"/>
      <c r="E73" s="565"/>
      <c r="F73" s="565"/>
      <c r="G73" s="565"/>
      <c r="H73" s="71"/>
      <c r="I73" s="71"/>
      <c r="J73" s="71"/>
      <c r="K73" s="94"/>
      <c r="L73" s="94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133"/>
      <c r="B74" s="79"/>
      <c r="C74" s="121"/>
      <c r="D74" s="134" t="s">
        <v>202</v>
      </c>
      <c r="E74" s="45"/>
      <c r="F74" s="45"/>
      <c r="G74" s="45"/>
      <c r="H74" s="45"/>
      <c r="I74" s="45"/>
      <c r="J74" s="45">
        <f t="shared" ref="J74:J114" si="2">SUM(E74:I74)</f>
        <v>0</v>
      </c>
      <c r="K74" s="45" t="e">
        <f t="shared" ref="K74:K115" si="3">J74/E74</f>
        <v>#DIV/0!</v>
      </c>
      <c r="L74" s="4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133"/>
      <c r="B75" s="79"/>
      <c r="C75" s="121"/>
      <c r="D75" s="134" t="s">
        <v>205</v>
      </c>
      <c r="E75" s="45"/>
      <c r="F75" s="45"/>
      <c r="G75" s="45"/>
      <c r="H75" s="45"/>
      <c r="I75" s="45"/>
      <c r="J75" s="45">
        <f t="shared" si="2"/>
        <v>0</v>
      </c>
      <c r="K75" s="45" t="e">
        <f t="shared" si="3"/>
        <v>#DIV/0!</v>
      </c>
      <c r="L75" s="4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133"/>
      <c r="B76" s="79"/>
      <c r="C76" s="121"/>
      <c r="D76" s="134" t="s">
        <v>210</v>
      </c>
      <c r="E76" s="45"/>
      <c r="F76" s="45"/>
      <c r="G76" s="45"/>
      <c r="H76" s="45"/>
      <c r="I76" s="45"/>
      <c r="J76" s="45">
        <f t="shared" si="2"/>
        <v>0</v>
      </c>
      <c r="K76" s="45" t="e">
        <f t="shared" si="3"/>
        <v>#DIV/0!</v>
      </c>
      <c r="L76" s="4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133"/>
      <c r="B77" s="79"/>
      <c r="C77" s="121"/>
      <c r="D77" s="134" t="s">
        <v>213</v>
      </c>
      <c r="E77" s="45"/>
      <c r="F77" s="45"/>
      <c r="G77" s="45"/>
      <c r="H77" s="45"/>
      <c r="I77" s="45"/>
      <c r="J77" s="45">
        <f t="shared" si="2"/>
        <v>0</v>
      </c>
      <c r="K77" s="45" t="e">
        <f t="shared" si="3"/>
        <v>#DIV/0!</v>
      </c>
      <c r="L77" s="4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133"/>
      <c r="B78" s="79"/>
      <c r="C78" s="121"/>
      <c r="D78" s="134" t="s">
        <v>216</v>
      </c>
      <c r="E78" s="45"/>
      <c r="F78" s="45"/>
      <c r="G78" s="45"/>
      <c r="H78" s="45"/>
      <c r="I78" s="45"/>
      <c r="J78" s="45">
        <f t="shared" si="2"/>
        <v>0</v>
      </c>
      <c r="K78" s="45" t="e">
        <f t="shared" si="3"/>
        <v>#DIV/0!</v>
      </c>
      <c r="L78" s="4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133"/>
      <c r="B79" s="79"/>
      <c r="C79" s="121"/>
      <c r="D79" s="134" t="s">
        <v>218</v>
      </c>
      <c r="E79" s="45"/>
      <c r="F79" s="45"/>
      <c r="G79" s="45"/>
      <c r="H79" s="45"/>
      <c r="I79" s="45"/>
      <c r="J79" s="45">
        <f t="shared" si="2"/>
        <v>0</v>
      </c>
      <c r="K79" s="45" t="e">
        <f t="shared" si="3"/>
        <v>#DIV/0!</v>
      </c>
      <c r="L79" s="4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133"/>
      <c r="B80" s="79"/>
      <c r="C80" s="121"/>
      <c r="D80" s="134" t="s">
        <v>220</v>
      </c>
      <c r="E80" s="45"/>
      <c r="F80" s="45"/>
      <c r="G80" s="45"/>
      <c r="H80" s="45"/>
      <c r="I80" s="45"/>
      <c r="J80" s="45">
        <f t="shared" si="2"/>
        <v>0</v>
      </c>
      <c r="K80" s="45" t="e">
        <f t="shared" si="3"/>
        <v>#DIV/0!</v>
      </c>
      <c r="L80" s="4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133"/>
      <c r="B81" s="79"/>
      <c r="C81" s="121"/>
      <c r="D81" s="134" t="s">
        <v>223</v>
      </c>
      <c r="E81" s="45"/>
      <c r="F81" s="45"/>
      <c r="G81" s="45"/>
      <c r="H81" s="45"/>
      <c r="I81" s="45"/>
      <c r="J81" s="45">
        <f t="shared" si="2"/>
        <v>0</v>
      </c>
      <c r="K81" s="45" t="e">
        <f t="shared" si="3"/>
        <v>#DIV/0!</v>
      </c>
      <c r="L81" s="4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133"/>
      <c r="B82" s="79"/>
      <c r="C82" s="121"/>
      <c r="D82" s="134" t="s">
        <v>225</v>
      </c>
      <c r="E82" s="45"/>
      <c r="F82" s="45"/>
      <c r="G82" s="45"/>
      <c r="H82" s="45"/>
      <c r="I82" s="45"/>
      <c r="J82" s="45">
        <f t="shared" si="2"/>
        <v>0</v>
      </c>
      <c r="K82" s="45" t="e">
        <f t="shared" si="3"/>
        <v>#DIV/0!</v>
      </c>
      <c r="L82" s="4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133"/>
      <c r="B83" s="79"/>
      <c r="C83" s="121"/>
      <c r="D83" s="134" t="s">
        <v>227</v>
      </c>
      <c r="E83" s="45"/>
      <c r="F83" s="45"/>
      <c r="G83" s="45"/>
      <c r="H83" s="45"/>
      <c r="I83" s="45"/>
      <c r="J83" s="45">
        <f t="shared" si="2"/>
        <v>0</v>
      </c>
      <c r="K83" s="45" t="e">
        <f t="shared" si="3"/>
        <v>#DIV/0!</v>
      </c>
      <c r="L83" s="4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133"/>
      <c r="B84" s="79"/>
      <c r="C84" s="121"/>
      <c r="D84" s="134" t="s">
        <v>229</v>
      </c>
      <c r="E84" s="45"/>
      <c r="F84" s="45"/>
      <c r="G84" s="45"/>
      <c r="H84" s="45"/>
      <c r="I84" s="45"/>
      <c r="J84" s="45">
        <f t="shared" si="2"/>
        <v>0</v>
      </c>
      <c r="K84" s="45" t="e">
        <f t="shared" si="3"/>
        <v>#DIV/0!</v>
      </c>
      <c r="L84" s="4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133"/>
      <c r="B85" s="79"/>
      <c r="C85" s="121"/>
      <c r="D85" s="134" t="s">
        <v>234</v>
      </c>
      <c r="E85" s="45"/>
      <c r="F85" s="45"/>
      <c r="G85" s="45"/>
      <c r="H85" s="45"/>
      <c r="I85" s="45"/>
      <c r="J85" s="45">
        <f t="shared" si="2"/>
        <v>0</v>
      </c>
      <c r="K85" s="45" t="e">
        <f t="shared" si="3"/>
        <v>#DIV/0!</v>
      </c>
      <c r="L85" s="4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133"/>
      <c r="B86" s="79"/>
      <c r="C86" s="121"/>
      <c r="D86" s="134" t="s">
        <v>236</v>
      </c>
      <c r="E86" s="45"/>
      <c r="F86" s="45"/>
      <c r="G86" s="45"/>
      <c r="H86" s="45"/>
      <c r="I86" s="45"/>
      <c r="J86" s="45">
        <f t="shared" si="2"/>
        <v>0</v>
      </c>
      <c r="K86" s="45" t="e">
        <f t="shared" si="3"/>
        <v>#DIV/0!</v>
      </c>
      <c r="L86" s="4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133"/>
      <c r="B87" s="79"/>
      <c r="C87" s="121"/>
      <c r="D87" s="134" t="s">
        <v>241</v>
      </c>
      <c r="E87" s="45"/>
      <c r="F87" s="45"/>
      <c r="G87" s="45"/>
      <c r="H87" s="45"/>
      <c r="I87" s="45"/>
      <c r="J87" s="45">
        <f t="shared" si="2"/>
        <v>0</v>
      </c>
      <c r="K87" s="45" t="e">
        <f t="shared" si="3"/>
        <v>#DIV/0!</v>
      </c>
      <c r="L87" s="4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133"/>
      <c r="B88" s="79"/>
      <c r="C88" s="121"/>
      <c r="D88" s="134" t="s">
        <v>243</v>
      </c>
      <c r="E88" s="45"/>
      <c r="F88" s="45"/>
      <c r="G88" s="45"/>
      <c r="H88" s="45"/>
      <c r="I88" s="45"/>
      <c r="J88" s="45">
        <f t="shared" si="2"/>
        <v>0</v>
      </c>
      <c r="K88" s="45" t="e">
        <f t="shared" si="3"/>
        <v>#DIV/0!</v>
      </c>
      <c r="L88" s="4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133"/>
      <c r="B89" s="79"/>
      <c r="C89" s="121"/>
      <c r="D89" s="134" t="s">
        <v>246</v>
      </c>
      <c r="E89" s="45"/>
      <c r="F89" s="45"/>
      <c r="G89" s="45"/>
      <c r="H89" s="45"/>
      <c r="I89" s="45"/>
      <c r="J89" s="45">
        <f t="shared" si="2"/>
        <v>0</v>
      </c>
      <c r="K89" s="45" t="e">
        <f t="shared" si="3"/>
        <v>#DIV/0!</v>
      </c>
      <c r="L89" s="4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133"/>
      <c r="B90" s="79"/>
      <c r="C90" s="121"/>
      <c r="D90" s="134" t="s">
        <v>249</v>
      </c>
      <c r="E90" s="45"/>
      <c r="F90" s="45"/>
      <c r="G90" s="45"/>
      <c r="H90" s="45"/>
      <c r="I90" s="45"/>
      <c r="J90" s="45">
        <f t="shared" si="2"/>
        <v>0</v>
      </c>
      <c r="K90" s="45" t="e">
        <f t="shared" si="3"/>
        <v>#DIV/0!</v>
      </c>
      <c r="L90" s="4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133"/>
      <c r="B91" s="79"/>
      <c r="C91" s="121"/>
      <c r="D91" s="134" t="s">
        <v>253</v>
      </c>
      <c r="E91" s="45"/>
      <c r="F91" s="45"/>
      <c r="G91" s="45"/>
      <c r="H91" s="45"/>
      <c r="I91" s="45"/>
      <c r="J91" s="45">
        <f t="shared" si="2"/>
        <v>0</v>
      </c>
      <c r="K91" s="45" t="e">
        <f t="shared" si="3"/>
        <v>#DIV/0!</v>
      </c>
      <c r="L91" s="4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133"/>
      <c r="B92" s="79"/>
      <c r="C92" s="121"/>
      <c r="D92" s="134" t="s">
        <v>256</v>
      </c>
      <c r="E92" s="45"/>
      <c r="F92" s="45"/>
      <c r="G92" s="45"/>
      <c r="H92" s="45"/>
      <c r="I92" s="45"/>
      <c r="J92" s="45">
        <f t="shared" si="2"/>
        <v>0</v>
      </c>
      <c r="K92" s="45" t="e">
        <f t="shared" si="3"/>
        <v>#DIV/0!</v>
      </c>
      <c r="L92" s="4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133"/>
      <c r="B93" s="79"/>
      <c r="C93" s="121"/>
      <c r="D93" s="134" t="s">
        <v>259</v>
      </c>
      <c r="E93" s="45"/>
      <c r="F93" s="45"/>
      <c r="G93" s="45"/>
      <c r="H93" s="45"/>
      <c r="I93" s="45"/>
      <c r="J93" s="45">
        <f t="shared" si="2"/>
        <v>0</v>
      </c>
      <c r="K93" s="45" t="e">
        <f t="shared" si="3"/>
        <v>#DIV/0!</v>
      </c>
      <c r="L93" s="4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133"/>
      <c r="B94" s="79"/>
      <c r="C94" s="121"/>
      <c r="D94" s="134" t="s">
        <v>261</v>
      </c>
      <c r="E94" s="45"/>
      <c r="F94" s="45"/>
      <c r="G94" s="45"/>
      <c r="H94" s="45"/>
      <c r="I94" s="45"/>
      <c r="J94" s="45">
        <f t="shared" si="2"/>
        <v>0</v>
      </c>
      <c r="K94" s="45" t="e">
        <f t="shared" si="3"/>
        <v>#DIV/0!</v>
      </c>
      <c r="L94" s="4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133"/>
      <c r="B95" s="79"/>
      <c r="C95" s="121"/>
      <c r="D95" s="134" t="s">
        <v>263</v>
      </c>
      <c r="E95" s="45"/>
      <c r="F95" s="45"/>
      <c r="G95" s="45"/>
      <c r="H95" s="45"/>
      <c r="I95" s="45"/>
      <c r="J95" s="45">
        <f t="shared" si="2"/>
        <v>0</v>
      </c>
      <c r="K95" s="45" t="e">
        <f t="shared" si="3"/>
        <v>#DIV/0!</v>
      </c>
      <c r="L95" s="4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133"/>
      <c r="B96" s="79"/>
      <c r="C96" s="121"/>
      <c r="D96" s="134" t="s">
        <v>265</v>
      </c>
      <c r="E96" s="45"/>
      <c r="F96" s="45"/>
      <c r="G96" s="45"/>
      <c r="H96" s="45"/>
      <c r="I96" s="45"/>
      <c r="J96" s="45">
        <f t="shared" si="2"/>
        <v>0</v>
      </c>
      <c r="K96" s="45" t="e">
        <f t="shared" si="3"/>
        <v>#DIV/0!</v>
      </c>
      <c r="L96" s="4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133"/>
      <c r="B97" s="79"/>
      <c r="C97" s="121"/>
      <c r="D97" s="134" t="s">
        <v>269</v>
      </c>
      <c r="E97" s="45"/>
      <c r="F97" s="45"/>
      <c r="G97" s="45"/>
      <c r="H97" s="45"/>
      <c r="I97" s="45"/>
      <c r="J97" s="45">
        <f t="shared" si="2"/>
        <v>0</v>
      </c>
      <c r="K97" s="45" t="e">
        <f t="shared" si="3"/>
        <v>#DIV/0!</v>
      </c>
      <c r="L97" s="4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133"/>
      <c r="B98" s="79"/>
      <c r="C98" s="121"/>
      <c r="D98" s="134" t="s">
        <v>274</v>
      </c>
      <c r="E98" s="45"/>
      <c r="F98" s="45"/>
      <c r="G98" s="45"/>
      <c r="H98" s="45"/>
      <c r="I98" s="45"/>
      <c r="J98" s="45">
        <f t="shared" si="2"/>
        <v>0</v>
      </c>
      <c r="K98" s="45" t="e">
        <f t="shared" si="3"/>
        <v>#DIV/0!</v>
      </c>
      <c r="L98" s="4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277</v>
      </c>
      <c r="E99" s="45"/>
      <c r="F99" s="45"/>
      <c r="G99" s="45"/>
      <c r="H99" s="45"/>
      <c r="I99" s="45"/>
      <c r="J99" s="45">
        <f t="shared" si="2"/>
        <v>0</v>
      </c>
      <c r="K99" s="45" t="e">
        <f t="shared" si="3"/>
        <v>#DIV/0!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279</v>
      </c>
      <c r="E100" s="45"/>
      <c r="F100" s="45"/>
      <c r="G100" s="45"/>
      <c r="H100" s="45"/>
      <c r="I100" s="45"/>
      <c r="J100" s="45">
        <f t="shared" si="2"/>
        <v>0</v>
      </c>
      <c r="K100" s="45" t="e">
        <f t="shared" si="3"/>
        <v>#DIV/0!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283</v>
      </c>
      <c r="E101" s="45"/>
      <c r="F101" s="45"/>
      <c r="G101" s="45"/>
      <c r="H101" s="45"/>
      <c r="I101" s="45"/>
      <c r="J101" s="45">
        <f t="shared" si="2"/>
        <v>0</v>
      </c>
      <c r="K101" s="45" t="e">
        <f t="shared" si="3"/>
        <v>#DIV/0!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285</v>
      </c>
      <c r="E102" s="45"/>
      <c r="F102" s="45"/>
      <c r="G102" s="45"/>
      <c r="H102" s="45"/>
      <c r="I102" s="45"/>
      <c r="J102" s="45">
        <f t="shared" si="2"/>
        <v>0</v>
      </c>
      <c r="K102" s="45" t="e">
        <f t="shared" si="3"/>
        <v>#DIV/0!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287</v>
      </c>
      <c r="E103" s="45"/>
      <c r="F103" s="45"/>
      <c r="G103" s="45"/>
      <c r="H103" s="45"/>
      <c r="I103" s="45"/>
      <c r="J103" s="45">
        <f t="shared" si="2"/>
        <v>0</v>
      </c>
      <c r="K103" s="45" t="e">
        <f t="shared" si="3"/>
        <v>#DIV/0!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289</v>
      </c>
      <c r="E104" s="45"/>
      <c r="F104" s="45"/>
      <c r="G104" s="45"/>
      <c r="H104" s="45"/>
      <c r="I104" s="45"/>
      <c r="J104" s="45">
        <f t="shared" si="2"/>
        <v>0</v>
      </c>
      <c r="K104" s="45" t="e">
        <f t="shared" si="3"/>
        <v>#DIV/0!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291</v>
      </c>
      <c r="E105" s="45"/>
      <c r="F105" s="45"/>
      <c r="G105" s="45"/>
      <c r="H105" s="45"/>
      <c r="I105" s="45"/>
      <c r="J105" s="45">
        <f t="shared" si="2"/>
        <v>0</v>
      </c>
      <c r="K105" s="45" t="e">
        <f t="shared" si="3"/>
        <v>#DIV/0!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293</v>
      </c>
      <c r="E106" s="45"/>
      <c r="F106" s="45"/>
      <c r="G106" s="45"/>
      <c r="H106" s="45"/>
      <c r="I106" s="45"/>
      <c r="J106" s="45">
        <f t="shared" si="2"/>
        <v>0</v>
      </c>
      <c r="K106" s="45" t="e">
        <f t="shared" si="3"/>
        <v>#DIV/0!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295</v>
      </c>
      <c r="E107" s="45"/>
      <c r="F107" s="45"/>
      <c r="G107" s="45"/>
      <c r="H107" s="45"/>
      <c r="I107" s="45"/>
      <c r="J107" s="45">
        <f t="shared" si="2"/>
        <v>0</v>
      </c>
      <c r="K107" s="45" t="e">
        <f t="shared" si="3"/>
        <v>#DIV/0!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297</v>
      </c>
      <c r="E108" s="45"/>
      <c r="F108" s="45"/>
      <c r="G108" s="45"/>
      <c r="H108" s="45"/>
      <c r="I108" s="45"/>
      <c r="J108" s="45">
        <f t="shared" si="2"/>
        <v>0</v>
      </c>
      <c r="K108" s="45" t="e">
        <f t="shared" si="3"/>
        <v>#DIV/0!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299</v>
      </c>
      <c r="E109" s="45"/>
      <c r="F109" s="45"/>
      <c r="G109" s="45"/>
      <c r="H109" s="45"/>
      <c r="I109" s="45"/>
      <c r="J109" s="45">
        <f t="shared" si="2"/>
        <v>0</v>
      </c>
      <c r="K109" s="45" t="e">
        <f t="shared" si="3"/>
        <v>#DIV/0!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301</v>
      </c>
      <c r="E110" s="45"/>
      <c r="F110" s="45"/>
      <c r="G110" s="45"/>
      <c r="H110" s="45"/>
      <c r="I110" s="45"/>
      <c r="J110" s="45">
        <f t="shared" si="2"/>
        <v>0</v>
      </c>
      <c r="K110" s="45" t="e">
        <f t="shared" si="3"/>
        <v>#DIV/0!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134" t="s">
        <v>302</v>
      </c>
      <c r="E111" s="45"/>
      <c r="F111" s="45"/>
      <c r="G111" s="45"/>
      <c r="H111" s="45"/>
      <c r="I111" s="45"/>
      <c r="J111" s="45">
        <f t="shared" si="2"/>
        <v>0</v>
      </c>
      <c r="K111" s="45" t="e">
        <f t="shared" si="3"/>
        <v>#DIV/0!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133"/>
      <c r="B112" s="79"/>
      <c r="C112" s="121"/>
      <c r="D112" s="134" t="s">
        <v>304</v>
      </c>
      <c r="E112" s="45"/>
      <c r="F112" s="45"/>
      <c r="G112" s="45"/>
      <c r="H112" s="45"/>
      <c r="I112" s="45"/>
      <c r="J112" s="45">
        <f t="shared" si="2"/>
        <v>0</v>
      </c>
      <c r="K112" s="45" t="e">
        <f t="shared" si="3"/>
        <v>#DIV/0!</v>
      </c>
      <c r="L112" s="4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133"/>
      <c r="B113" s="79"/>
      <c r="C113" s="121"/>
      <c r="D113" s="134" t="s">
        <v>306</v>
      </c>
      <c r="E113" s="45"/>
      <c r="F113" s="45"/>
      <c r="G113" s="45"/>
      <c r="H113" s="45"/>
      <c r="I113" s="45"/>
      <c r="J113" s="45">
        <f t="shared" si="2"/>
        <v>0</v>
      </c>
      <c r="K113" s="45" t="e">
        <f t="shared" si="3"/>
        <v>#DIV/0!</v>
      </c>
      <c r="L113" s="4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133"/>
      <c r="B114" s="79"/>
      <c r="C114" s="121"/>
      <c r="D114" s="134" t="s">
        <v>309</v>
      </c>
      <c r="E114" s="45"/>
      <c r="F114" s="45"/>
      <c r="G114" s="45"/>
      <c r="H114" s="45"/>
      <c r="I114" s="45"/>
      <c r="J114" s="45">
        <f t="shared" si="2"/>
        <v>0</v>
      </c>
      <c r="K114" s="45" t="e">
        <f t="shared" si="3"/>
        <v>#DIV/0!</v>
      </c>
      <c r="L114" s="4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133"/>
      <c r="B115" s="79"/>
      <c r="C115" s="121"/>
      <c r="D115" s="80" t="s">
        <v>41</v>
      </c>
      <c r="E115" s="45"/>
      <c r="F115" s="45"/>
      <c r="G115" s="45"/>
      <c r="H115" s="45"/>
      <c r="I115" s="45"/>
      <c r="J115" s="45">
        <f>SUM(J74:J114)</f>
        <v>0</v>
      </c>
      <c r="K115" s="45" t="e">
        <f t="shared" si="3"/>
        <v>#DIV/0!</v>
      </c>
      <c r="L115" s="4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936"/>
      <c r="B116" s="567"/>
      <c r="C116" s="933"/>
      <c r="D116" s="574"/>
      <c r="E116" s="565"/>
      <c r="F116" s="565"/>
      <c r="G116" s="565"/>
      <c r="H116" s="71"/>
      <c r="I116" s="71"/>
      <c r="J116" s="71"/>
      <c r="K116" s="94"/>
      <c r="L116" s="94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267" t="s">
        <v>1009</v>
      </c>
      <c r="B117" s="562" t="s">
        <v>1035</v>
      </c>
      <c r="C117" s="933"/>
      <c r="D117" s="574"/>
      <c r="E117" s="565"/>
      <c r="F117" s="839"/>
      <c r="G117" s="565"/>
      <c r="H117" s="71"/>
      <c r="I117" s="71"/>
      <c r="J117" s="71"/>
      <c r="K117" s="905"/>
      <c r="L117" s="376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267" t="s">
        <v>1038</v>
      </c>
      <c r="B118" s="562" t="s">
        <v>1039</v>
      </c>
      <c r="C118" s="933"/>
      <c r="D118" s="574"/>
      <c r="E118" s="565"/>
      <c r="F118" s="839"/>
      <c r="G118" s="565"/>
      <c r="H118" s="71"/>
      <c r="I118" s="71"/>
      <c r="J118" s="71"/>
      <c r="K118" s="905"/>
      <c r="L118" s="376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5"/>
      <c r="B119" s="567" t="s">
        <v>1017</v>
      </c>
      <c r="C119" s="379">
        <v>55</v>
      </c>
      <c r="D119" s="328" t="s">
        <v>1018</v>
      </c>
      <c r="E119" s="565"/>
      <c r="F119" s="565"/>
      <c r="G119" s="565"/>
      <c r="H119" s="71"/>
      <c r="I119" s="71"/>
      <c r="J119" s="71"/>
      <c r="K119" s="376"/>
      <c r="L119" s="376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936"/>
      <c r="B120" s="567" t="s">
        <v>675</v>
      </c>
      <c r="C120" s="906">
        <v>15</v>
      </c>
      <c r="D120" s="328" t="s">
        <v>1041</v>
      </c>
      <c r="E120" s="565"/>
      <c r="F120" s="839"/>
      <c r="G120" s="565"/>
      <c r="H120" s="71"/>
      <c r="I120" s="71"/>
      <c r="J120" s="71"/>
      <c r="K120" s="376"/>
      <c r="L120" s="376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936"/>
      <c r="B121" s="567" t="s">
        <v>975</v>
      </c>
      <c r="C121" s="906">
        <v>69</v>
      </c>
      <c r="D121" s="328" t="s">
        <v>1018</v>
      </c>
      <c r="E121" s="565"/>
      <c r="F121" s="839"/>
      <c r="G121" s="565"/>
      <c r="H121" s="71"/>
      <c r="I121" s="71"/>
      <c r="J121" s="71"/>
      <c r="K121" s="376"/>
      <c r="L121" s="376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936"/>
      <c r="B122" s="567" t="s">
        <v>976</v>
      </c>
      <c r="C122" s="906">
        <f>SUM(C119:C121)</f>
        <v>139</v>
      </c>
      <c r="D122" s="328" t="s">
        <v>1018</v>
      </c>
      <c r="E122" s="565"/>
      <c r="F122" s="839"/>
      <c r="G122" s="565"/>
      <c r="H122" s="71"/>
      <c r="I122" s="71"/>
      <c r="J122" s="71"/>
      <c r="K122" s="376"/>
      <c r="L122" s="376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936"/>
      <c r="B123" s="567" t="s">
        <v>1021</v>
      </c>
      <c r="C123" s="906"/>
      <c r="D123" s="578"/>
      <c r="E123" s="565"/>
      <c r="F123" s="839"/>
      <c r="G123" s="565"/>
      <c r="H123" s="71"/>
      <c r="I123" s="71"/>
      <c r="J123" s="71"/>
      <c r="K123" s="376"/>
      <c r="L123" s="376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33"/>
      <c r="B124" s="79"/>
      <c r="C124" s="121"/>
      <c r="D124" s="134" t="s">
        <v>202</v>
      </c>
      <c r="E124" s="45"/>
      <c r="F124" s="45"/>
      <c r="G124" s="45"/>
      <c r="H124" s="45"/>
      <c r="I124" s="45"/>
      <c r="J124" s="45">
        <f t="shared" ref="J124:J164" si="4">SUM(E124:I124)</f>
        <v>0</v>
      </c>
      <c r="K124" s="45" t="e">
        <f t="shared" ref="K124:K165" si="5">J124/E124</f>
        <v>#DIV/0!</v>
      </c>
      <c r="L124" s="4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133"/>
      <c r="B125" s="79"/>
      <c r="C125" s="121"/>
      <c r="D125" s="134" t="s">
        <v>205</v>
      </c>
      <c r="E125" s="45"/>
      <c r="F125" s="45"/>
      <c r="G125" s="45"/>
      <c r="H125" s="45"/>
      <c r="I125" s="45"/>
      <c r="J125" s="45">
        <f t="shared" si="4"/>
        <v>0</v>
      </c>
      <c r="K125" s="45" t="e">
        <f t="shared" si="5"/>
        <v>#DIV/0!</v>
      </c>
      <c r="L125" s="4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133"/>
      <c r="B126" s="79"/>
      <c r="C126" s="121"/>
      <c r="D126" s="134" t="s">
        <v>210</v>
      </c>
      <c r="E126" s="45"/>
      <c r="F126" s="45"/>
      <c r="G126" s="45"/>
      <c r="H126" s="45"/>
      <c r="I126" s="45"/>
      <c r="J126" s="45">
        <f t="shared" si="4"/>
        <v>0</v>
      </c>
      <c r="K126" s="45" t="e">
        <f t="shared" si="5"/>
        <v>#DIV/0!</v>
      </c>
      <c r="L126" s="4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133"/>
      <c r="B127" s="79"/>
      <c r="C127" s="121"/>
      <c r="D127" s="134" t="s">
        <v>213</v>
      </c>
      <c r="E127" s="45"/>
      <c r="F127" s="45"/>
      <c r="G127" s="45"/>
      <c r="H127" s="45"/>
      <c r="I127" s="45"/>
      <c r="J127" s="45">
        <f t="shared" si="4"/>
        <v>0</v>
      </c>
      <c r="K127" s="45" t="e">
        <f t="shared" si="5"/>
        <v>#DIV/0!</v>
      </c>
      <c r="L127" s="4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133"/>
      <c r="B128" s="79"/>
      <c r="C128" s="121"/>
      <c r="D128" s="134" t="s">
        <v>216</v>
      </c>
      <c r="E128" s="45"/>
      <c r="F128" s="45"/>
      <c r="G128" s="45"/>
      <c r="H128" s="45"/>
      <c r="I128" s="45"/>
      <c r="J128" s="45">
        <f t="shared" si="4"/>
        <v>0</v>
      </c>
      <c r="K128" s="45" t="e">
        <f t="shared" si="5"/>
        <v>#DIV/0!</v>
      </c>
      <c r="L128" s="4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133"/>
      <c r="B129" s="79"/>
      <c r="C129" s="121"/>
      <c r="D129" s="134" t="s">
        <v>218</v>
      </c>
      <c r="E129" s="45"/>
      <c r="F129" s="45"/>
      <c r="G129" s="45"/>
      <c r="H129" s="45"/>
      <c r="I129" s="45"/>
      <c r="J129" s="45">
        <f t="shared" si="4"/>
        <v>0</v>
      </c>
      <c r="K129" s="45" t="e">
        <f t="shared" si="5"/>
        <v>#DIV/0!</v>
      </c>
      <c r="L129" s="4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133"/>
      <c r="B130" s="79"/>
      <c r="C130" s="121"/>
      <c r="D130" s="134" t="s">
        <v>220</v>
      </c>
      <c r="E130" s="45"/>
      <c r="F130" s="45"/>
      <c r="G130" s="45"/>
      <c r="H130" s="45"/>
      <c r="I130" s="45"/>
      <c r="J130" s="45">
        <f t="shared" si="4"/>
        <v>0</v>
      </c>
      <c r="K130" s="45" t="e">
        <f t="shared" si="5"/>
        <v>#DIV/0!</v>
      </c>
      <c r="L130" s="4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133"/>
      <c r="B131" s="79"/>
      <c r="C131" s="121"/>
      <c r="D131" s="134" t="s">
        <v>223</v>
      </c>
      <c r="E131" s="45"/>
      <c r="F131" s="45"/>
      <c r="G131" s="45"/>
      <c r="H131" s="45"/>
      <c r="I131" s="45"/>
      <c r="J131" s="45">
        <f t="shared" si="4"/>
        <v>0</v>
      </c>
      <c r="K131" s="45" t="e">
        <f t="shared" si="5"/>
        <v>#DIV/0!</v>
      </c>
      <c r="L131" s="4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133"/>
      <c r="B132" s="79"/>
      <c r="C132" s="121"/>
      <c r="D132" s="134" t="s">
        <v>225</v>
      </c>
      <c r="E132" s="45"/>
      <c r="F132" s="45"/>
      <c r="G132" s="45"/>
      <c r="H132" s="45"/>
      <c r="I132" s="45"/>
      <c r="J132" s="45">
        <f t="shared" si="4"/>
        <v>0</v>
      </c>
      <c r="K132" s="45" t="e">
        <f t="shared" si="5"/>
        <v>#DIV/0!</v>
      </c>
      <c r="L132" s="4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133"/>
      <c r="B133" s="79"/>
      <c r="C133" s="121"/>
      <c r="D133" s="134" t="s">
        <v>227</v>
      </c>
      <c r="E133" s="45"/>
      <c r="F133" s="45"/>
      <c r="G133" s="45"/>
      <c r="H133" s="45"/>
      <c r="I133" s="45"/>
      <c r="J133" s="45">
        <f t="shared" si="4"/>
        <v>0</v>
      </c>
      <c r="K133" s="45" t="e">
        <f t="shared" si="5"/>
        <v>#DIV/0!</v>
      </c>
      <c r="L133" s="4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133"/>
      <c r="B134" s="79"/>
      <c r="C134" s="121"/>
      <c r="D134" s="134" t="s">
        <v>229</v>
      </c>
      <c r="E134" s="45"/>
      <c r="F134" s="45"/>
      <c r="G134" s="45"/>
      <c r="H134" s="45"/>
      <c r="I134" s="45"/>
      <c r="J134" s="45">
        <f t="shared" si="4"/>
        <v>0</v>
      </c>
      <c r="K134" s="45" t="e">
        <f t="shared" si="5"/>
        <v>#DIV/0!</v>
      </c>
      <c r="L134" s="4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133"/>
      <c r="B135" s="79"/>
      <c r="C135" s="121"/>
      <c r="D135" s="134" t="s">
        <v>234</v>
      </c>
      <c r="E135" s="45"/>
      <c r="F135" s="45"/>
      <c r="G135" s="45"/>
      <c r="H135" s="45"/>
      <c r="I135" s="45"/>
      <c r="J135" s="45">
        <f t="shared" si="4"/>
        <v>0</v>
      </c>
      <c r="K135" s="45" t="e">
        <f t="shared" si="5"/>
        <v>#DIV/0!</v>
      </c>
      <c r="L135" s="4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133"/>
      <c r="B136" s="79"/>
      <c r="C136" s="121"/>
      <c r="D136" s="134" t="s">
        <v>236</v>
      </c>
      <c r="E136" s="45"/>
      <c r="F136" s="45"/>
      <c r="G136" s="45"/>
      <c r="H136" s="45"/>
      <c r="I136" s="45"/>
      <c r="J136" s="45">
        <f t="shared" si="4"/>
        <v>0</v>
      </c>
      <c r="K136" s="45" t="e">
        <f t="shared" si="5"/>
        <v>#DIV/0!</v>
      </c>
      <c r="L136" s="4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133"/>
      <c r="B137" s="79"/>
      <c r="C137" s="121"/>
      <c r="D137" s="134" t="s">
        <v>241</v>
      </c>
      <c r="E137" s="45"/>
      <c r="F137" s="45"/>
      <c r="G137" s="45"/>
      <c r="H137" s="45"/>
      <c r="I137" s="45"/>
      <c r="J137" s="45">
        <f t="shared" si="4"/>
        <v>0</v>
      </c>
      <c r="K137" s="45" t="e">
        <f t="shared" si="5"/>
        <v>#DIV/0!</v>
      </c>
      <c r="L137" s="4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133"/>
      <c r="B138" s="79"/>
      <c r="C138" s="121"/>
      <c r="D138" s="134" t="s">
        <v>243</v>
      </c>
      <c r="E138" s="45"/>
      <c r="F138" s="45"/>
      <c r="G138" s="45"/>
      <c r="H138" s="45"/>
      <c r="I138" s="45"/>
      <c r="J138" s="45">
        <f t="shared" si="4"/>
        <v>0</v>
      </c>
      <c r="K138" s="45" t="e">
        <f t="shared" si="5"/>
        <v>#DIV/0!</v>
      </c>
      <c r="L138" s="4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133"/>
      <c r="B139" s="79"/>
      <c r="C139" s="121"/>
      <c r="D139" s="134" t="s">
        <v>246</v>
      </c>
      <c r="E139" s="45"/>
      <c r="F139" s="45"/>
      <c r="G139" s="45"/>
      <c r="H139" s="45"/>
      <c r="I139" s="45"/>
      <c r="J139" s="45">
        <f t="shared" si="4"/>
        <v>0</v>
      </c>
      <c r="K139" s="45" t="e">
        <f t="shared" si="5"/>
        <v>#DIV/0!</v>
      </c>
      <c r="L139" s="4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133"/>
      <c r="B140" s="79"/>
      <c r="C140" s="121"/>
      <c r="D140" s="134" t="s">
        <v>249</v>
      </c>
      <c r="E140" s="45"/>
      <c r="F140" s="45"/>
      <c r="G140" s="45"/>
      <c r="H140" s="45"/>
      <c r="I140" s="45"/>
      <c r="J140" s="45">
        <f t="shared" si="4"/>
        <v>0</v>
      </c>
      <c r="K140" s="45" t="e">
        <f t="shared" si="5"/>
        <v>#DIV/0!</v>
      </c>
      <c r="L140" s="4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133"/>
      <c r="B141" s="79"/>
      <c r="C141" s="121"/>
      <c r="D141" s="134" t="s">
        <v>253</v>
      </c>
      <c r="E141" s="45"/>
      <c r="F141" s="45"/>
      <c r="G141" s="45"/>
      <c r="H141" s="45"/>
      <c r="I141" s="45"/>
      <c r="J141" s="45">
        <f t="shared" si="4"/>
        <v>0</v>
      </c>
      <c r="K141" s="45" t="e">
        <f t="shared" si="5"/>
        <v>#DIV/0!</v>
      </c>
      <c r="L141" s="4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133"/>
      <c r="B142" s="79"/>
      <c r="C142" s="121"/>
      <c r="D142" s="134" t="s">
        <v>256</v>
      </c>
      <c r="E142" s="45"/>
      <c r="F142" s="45"/>
      <c r="G142" s="45"/>
      <c r="H142" s="45"/>
      <c r="I142" s="45"/>
      <c r="J142" s="45">
        <f t="shared" si="4"/>
        <v>0</v>
      </c>
      <c r="K142" s="45" t="e">
        <f t="shared" si="5"/>
        <v>#DIV/0!</v>
      </c>
      <c r="L142" s="4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133"/>
      <c r="B143" s="79"/>
      <c r="C143" s="121"/>
      <c r="D143" s="134" t="s">
        <v>259</v>
      </c>
      <c r="E143" s="45"/>
      <c r="F143" s="45"/>
      <c r="G143" s="45"/>
      <c r="H143" s="45"/>
      <c r="I143" s="45"/>
      <c r="J143" s="45">
        <f t="shared" si="4"/>
        <v>0</v>
      </c>
      <c r="K143" s="45" t="e">
        <f t="shared" si="5"/>
        <v>#DIV/0!</v>
      </c>
      <c r="L143" s="4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133"/>
      <c r="B144" s="79"/>
      <c r="C144" s="121"/>
      <c r="D144" s="134" t="s">
        <v>261</v>
      </c>
      <c r="E144" s="45"/>
      <c r="F144" s="45"/>
      <c r="G144" s="45"/>
      <c r="H144" s="45"/>
      <c r="I144" s="45"/>
      <c r="J144" s="45">
        <f t="shared" si="4"/>
        <v>0</v>
      </c>
      <c r="K144" s="45" t="e">
        <f t="shared" si="5"/>
        <v>#DIV/0!</v>
      </c>
      <c r="L144" s="4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133"/>
      <c r="B145" s="79"/>
      <c r="C145" s="121"/>
      <c r="D145" s="134" t="s">
        <v>263</v>
      </c>
      <c r="E145" s="45"/>
      <c r="F145" s="45"/>
      <c r="G145" s="45"/>
      <c r="H145" s="45"/>
      <c r="I145" s="45"/>
      <c r="J145" s="45">
        <f t="shared" si="4"/>
        <v>0</v>
      </c>
      <c r="K145" s="45" t="e">
        <f t="shared" si="5"/>
        <v>#DIV/0!</v>
      </c>
      <c r="L145" s="4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133"/>
      <c r="B146" s="79"/>
      <c r="C146" s="121"/>
      <c r="D146" s="134" t="s">
        <v>265</v>
      </c>
      <c r="E146" s="45"/>
      <c r="F146" s="45"/>
      <c r="G146" s="45"/>
      <c r="H146" s="45"/>
      <c r="I146" s="45"/>
      <c r="J146" s="45">
        <f t="shared" si="4"/>
        <v>0</v>
      </c>
      <c r="K146" s="45" t="e">
        <f t="shared" si="5"/>
        <v>#DIV/0!</v>
      </c>
      <c r="L146" s="4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133"/>
      <c r="B147" s="79"/>
      <c r="C147" s="121"/>
      <c r="D147" s="134" t="s">
        <v>269</v>
      </c>
      <c r="E147" s="45"/>
      <c r="F147" s="45"/>
      <c r="G147" s="45"/>
      <c r="H147" s="45"/>
      <c r="I147" s="45"/>
      <c r="J147" s="45">
        <f t="shared" si="4"/>
        <v>0</v>
      </c>
      <c r="K147" s="45" t="e">
        <f t="shared" si="5"/>
        <v>#DIV/0!</v>
      </c>
      <c r="L147" s="4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133"/>
      <c r="B148" s="79"/>
      <c r="C148" s="121"/>
      <c r="D148" s="134" t="s">
        <v>274</v>
      </c>
      <c r="E148" s="45"/>
      <c r="F148" s="45"/>
      <c r="G148" s="45"/>
      <c r="H148" s="45"/>
      <c r="I148" s="45"/>
      <c r="J148" s="45">
        <f t="shared" si="4"/>
        <v>0</v>
      </c>
      <c r="K148" s="45" t="e">
        <f t="shared" si="5"/>
        <v>#DIV/0!</v>
      </c>
      <c r="L148" s="4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133"/>
      <c r="B149" s="79"/>
      <c r="C149" s="121"/>
      <c r="D149" s="134" t="s">
        <v>277</v>
      </c>
      <c r="E149" s="45"/>
      <c r="F149" s="45"/>
      <c r="G149" s="45"/>
      <c r="H149" s="45"/>
      <c r="I149" s="45"/>
      <c r="J149" s="45">
        <f t="shared" si="4"/>
        <v>0</v>
      </c>
      <c r="K149" s="45" t="e">
        <f t="shared" si="5"/>
        <v>#DIV/0!</v>
      </c>
      <c r="L149" s="4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133"/>
      <c r="B150" s="79"/>
      <c r="C150" s="121"/>
      <c r="D150" s="134" t="s">
        <v>279</v>
      </c>
      <c r="E150" s="45"/>
      <c r="F150" s="45"/>
      <c r="G150" s="45"/>
      <c r="H150" s="45"/>
      <c r="I150" s="45"/>
      <c r="J150" s="45">
        <f t="shared" si="4"/>
        <v>0</v>
      </c>
      <c r="K150" s="45" t="e">
        <f t="shared" si="5"/>
        <v>#DIV/0!</v>
      </c>
      <c r="L150" s="4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133"/>
      <c r="B151" s="79"/>
      <c r="C151" s="121"/>
      <c r="D151" s="134" t="s">
        <v>283</v>
      </c>
      <c r="E151" s="45"/>
      <c r="F151" s="45"/>
      <c r="G151" s="45"/>
      <c r="H151" s="45"/>
      <c r="I151" s="45"/>
      <c r="J151" s="45">
        <f t="shared" si="4"/>
        <v>0</v>
      </c>
      <c r="K151" s="45" t="e">
        <f t="shared" si="5"/>
        <v>#DIV/0!</v>
      </c>
      <c r="L151" s="4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133"/>
      <c r="B152" s="79"/>
      <c r="C152" s="121"/>
      <c r="D152" s="134" t="s">
        <v>285</v>
      </c>
      <c r="E152" s="45"/>
      <c r="F152" s="45"/>
      <c r="G152" s="45"/>
      <c r="H152" s="45"/>
      <c r="I152" s="45"/>
      <c r="J152" s="45">
        <f t="shared" si="4"/>
        <v>0</v>
      </c>
      <c r="K152" s="45" t="e">
        <f t="shared" si="5"/>
        <v>#DIV/0!</v>
      </c>
      <c r="L152" s="4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133"/>
      <c r="B153" s="79"/>
      <c r="C153" s="121"/>
      <c r="D153" s="134" t="s">
        <v>287</v>
      </c>
      <c r="E153" s="45"/>
      <c r="F153" s="45"/>
      <c r="G153" s="45"/>
      <c r="H153" s="45"/>
      <c r="I153" s="45"/>
      <c r="J153" s="45">
        <f t="shared" si="4"/>
        <v>0</v>
      </c>
      <c r="K153" s="45" t="e">
        <f t="shared" si="5"/>
        <v>#DIV/0!</v>
      </c>
      <c r="L153" s="4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133"/>
      <c r="B154" s="79"/>
      <c r="C154" s="121"/>
      <c r="D154" s="134" t="s">
        <v>289</v>
      </c>
      <c r="E154" s="45"/>
      <c r="F154" s="45"/>
      <c r="G154" s="45"/>
      <c r="H154" s="45"/>
      <c r="I154" s="45"/>
      <c r="J154" s="45">
        <f t="shared" si="4"/>
        <v>0</v>
      </c>
      <c r="K154" s="45" t="e">
        <f t="shared" si="5"/>
        <v>#DIV/0!</v>
      </c>
      <c r="L154" s="4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133"/>
      <c r="B155" s="79"/>
      <c r="C155" s="121"/>
      <c r="D155" s="134" t="s">
        <v>291</v>
      </c>
      <c r="E155" s="45"/>
      <c r="F155" s="45"/>
      <c r="G155" s="45"/>
      <c r="H155" s="45"/>
      <c r="I155" s="45"/>
      <c r="J155" s="45">
        <f t="shared" si="4"/>
        <v>0</v>
      </c>
      <c r="K155" s="45" t="e">
        <f t="shared" si="5"/>
        <v>#DIV/0!</v>
      </c>
      <c r="L155" s="4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133"/>
      <c r="B156" s="79"/>
      <c r="C156" s="121"/>
      <c r="D156" s="134" t="s">
        <v>293</v>
      </c>
      <c r="E156" s="45"/>
      <c r="F156" s="45"/>
      <c r="G156" s="45"/>
      <c r="H156" s="45"/>
      <c r="I156" s="45"/>
      <c r="J156" s="45">
        <f t="shared" si="4"/>
        <v>0</v>
      </c>
      <c r="K156" s="45" t="e">
        <f t="shared" si="5"/>
        <v>#DIV/0!</v>
      </c>
      <c r="L156" s="4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133"/>
      <c r="B157" s="79"/>
      <c r="C157" s="121"/>
      <c r="D157" s="134" t="s">
        <v>295</v>
      </c>
      <c r="E157" s="45"/>
      <c r="F157" s="45"/>
      <c r="G157" s="45"/>
      <c r="H157" s="45"/>
      <c r="I157" s="45"/>
      <c r="J157" s="45">
        <f t="shared" si="4"/>
        <v>0</v>
      </c>
      <c r="K157" s="45" t="e">
        <f t="shared" si="5"/>
        <v>#DIV/0!</v>
      </c>
      <c r="L157" s="4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133"/>
      <c r="B158" s="79"/>
      <c r="C158" s="121"/>
      <c r="D158" s="134" t="s">
        <v>297</v>
      </c>
      <c r="E158" s="45"/>
      <c r="F158" s="45"/>
      <c r="G158" s="45"/>
      <c r="H158" s="45"/>
      <c r="I158" s="45"/>
      <c r="J158" s="45">
        <f t="shared" si="4"/>
        <v>0</v>
      </c>
      <c r="K158" s="45" t="e">
        <f t="shared" si="5"/>
        <v>#DIV/0!</v>
      </c>
      <c r="L158" s="4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133"/>
      <c r="B159" s="79"/>
      <c r="C159" s="121"/>
      <c r="D159" s="134" t="s">
        <v>299</v>
      </c>
      <c r="E159" s="45"/>
      <c r="F159" s="45"/>
      <c r="G159" s="45"/>
      <c r="H159" s="45"/>
      <c r="I159" s="45"/>
      <c r="J159" s="45">
        <f t="shared" si="4"/>
        <v>0</v>
      </c>
      <c r="K159" s="45" t="e">
        <f t="shared" si="5"/>
        <v>#DIV/0!</v>
      </c>
      <c r="L159" s="4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133"/>
      <c r="B160" s="79"/>
      <c r="C160" s="121"/>
      <c r="D160" s="134" t="s">
        <v>301</v>
      </c>
      <c r="E160" s="45"/>
      <c r="F160" s="45"/>
      <c r="G160" s="45"/>
      <c r="H160" s="45"/>
      <c r="I160" s="45"/>
      <c r="J160" s="45">
        <f t="shared" si="4"/>
        <v>0</v>
      </c>
      <c r="K160" s="45" t="e">
        <f t="shared" si="5"/>
        <v>#DIV/0!</v>
      </c>
      <c r="L160" s="4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133"/>
      <c r="B161" s="79"/>
      <c r="C161" s="121"/>
      <c r="D161" s="134" t="s">
        <v>302</v>
      </c>
      <c r="E161" s="45"/>
      <c r="F161" s="45"/>
      <c r="G161" s="45"/>
      <c r="H161" s="45"/>
      <c r="I161" s="45"/>
      <c r="J161" s="45">
        <f t="shared" si="4"/>
        <v>0</v>
      </c>
      <c r="K161" s="45" t="e">
        <f t="shared" si="5"/>
        <v>#DIV/0!</v>
      </c>
      <c r="L161" s="4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133"/>
      <c r="B162" s="79"/>
      <c r="C162" s="121"/>
      <c r="D162" s="134" t="s">
        <v>304</v>
      </c>
      <c r="E162" s="45"/>
      <c r="F162" s="45"/>
      <c r="G162" s="45"/>
      <c r="H162" s="45"/>
      <c r="I162" s="45"/>
      <c r="J162" s="45">
        <f t="shared" si="4"/>
        <v>0</v>
      </c>
      <c r="K162" s="45" t="e">
        <f t="shared" si="5"/>
        <v>#DIV/0!</v>
      </c>
      <c r="L162" s="4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133"/>
      <c r="B163" s="79"/>
      <c r="C163" s="121"/>
      <c r="D163" s="134" t="s">
        <v>306</v>
      </c>
      <c r="E163" s="45"/>
      <c r="F163" s="45"/>
      <c r="G163" s="45"/>
      <c r="H163" s="45"/>
      <c r="I163" s="45"/>
      <c r="J163" s="45">
        <f t="shared" si="4"/>
        <v>0</v>
      </c>
      <c r="K163" s="45" t="e">
        <f t="shared" si="5"/>
        <v>#DIV/0!</v>
      </c>
      <c r="L163" s="4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133"/>
      <c r="B164" s="79"/>
      <c r="C164" s="121"/>
      <c r="D164" s="134" t="s">
        <v>309</v>
      </c>
      <c r="E164" s="45"/>
      <c r="F164" s="45"/>
      <c r="G164" s="45"/>
      <c r="H164" s="45"/>
      <c r="I164" s="45"/>
      <c r="J164" s="45">
        <f t="shared" si="4"/>
        <v>0</v>
      </c>
      <c r="K164" s="45" t="e">
        <f t="shared" si="5"/>
        <v>#DIV/0!</v>
      </c>
      <c r="L164" s="4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133"/>
      <c r="B165" s="79"/>
      <c r="C165" s="121"/>
      <c r="D165" s="80" t="s">
        <v>41</v>
      </c>
      <c r="E165" s="45"/>
      <c r="F165" s="45"/>
      <c r="G165" s="45"/>
      <c r="H165" s="45"/>
      <c r="I165" s="45"/>
      <c r="J165" s="45">
        <f>SUM(J124:J164)</f>
        <v>0</v>
      </c>
      <c r="K165" s="45" t="e">
        <f t="shared" si="5"/>
        <v>#DIV/0!</v>
      </c>
      <c r="L165" s="4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936"/>
      <c r="B166" s="936"/>
      <c r="C166" s="1009"/>
      <c r="D166" s="1011"/>
      <c r="E166" s="565"/>
      <c r="F166" s="565"/>
      <c r="G166" s="565"/>
      <c r="H166" s="71"/>
      <c r="I166" s="71"/>
      <c r="J166" s="71"/>
      <c r="K166" s="94"/>
      <c r="L166" s="94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267"/>
      <c r="B167" s="498" t="s">
        <v>1061</v>
      </c>
      <c r="C167" s="948"/>
      <c r="D167" s="948"/>
      <c r="E167" s="565"/>
      <c r="F167" s="839"/>
      <c r="G167" s="565"/>
      <c r="H167" s="71"/>
      <c r="I167" s="71"/>
      <c r="J167" s="71"/>
      <c r="K167" s="376"/>
      <c r="L167" s="376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458"/>
      <c r="B168" s="498" t="s">
        <v>1062</v>
      </c>
      <c r="C168" s="948"/>
      <c r="D168" s="948"/>
      <c r="E168" s="565"/>
      <c r="F168" s="839"/>
      <c r="G168" s="565"/>
      <c r="H168" s="71"/>
      <c r="I168" s="71"/>
      <c r="J168" s="71"/>
      <c r="K168" s="94"/>
      <c r="L168" s="94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267"/>
      <c r="B169" s="498" t="s">
        <v>1063</v>
      </c>
      <c r="C169" s="948"/>
      <c r="D169" s="948"/>
      <c r="E169" s="565"/>
      <c r="F169" s="565"/>
      <c r="G169" s="565"/>
      <c r="H169" s="71"/>
      <c r="I169" s="71"/>
      <c r="J169" s="71"/>
      <c r="K169" s="94"/>
      <c r="L169" s="94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497"/>
      <c r="B170" s="498" t="s">
        <v>1064</v>
      </c>
      <c r="C170" s="948"/>
      <c r="D170" s="948"/>
      <c r="E170" s="565"/>
      <c r="F170" s="565"/>
      <c r="G170" s="565"/>
      <c r="H170" s="71"/>
      <c r="I170" s="71"/>
      <c r="J170" s="71"/>
      <c r="K170" s="94"/>
      <c r="L170" s="94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497"/>
      <c r="B171" s="567" t="s">
        <v>972</v>
      </c>
      <c r="C171" s="121">
        <v>1</v>
      </c>
      <c r="D171" s="328"/>
      <c r="E171" s="565"/>
      <c r="F171" s="565"/>
      <c r="G171" s="565"/>
      <c r="H171" s="71"/>
      <c r="I171" s="71"/>
      <c r="J171" s="71"/>
      <c r="K171" s="94"/>
      <c r="L171" s="94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497"/>
      <c r="B172" s="567" t="s">
        <v>675</v>
      </c>
      <c r="C172" s="121">
        <v>1</v>
      </c>
      <c r="D172" s="328" t="s">
        <v>1065</v>
      </c>
      <c r="E172" s="565"/>
      <c r="F172" s="565"/>
      <c r="G172" s="565"/>
      <c r="H172" s="71"/>
      <c r="I172" s="71"/>
      <c r="J172" s="71"/>
      <c r="K172" s="94"/>
      <c r="L172" s="94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497"/>
      <c r="B173" s="567" t="s">
        <v>975</v>
      </c>
      <c r="C173" s="121">
        <v>1</v>
      </c>
      <c r="D173" s="328"/>
      <c r="E173" s="565"/>
      <c r="F173" s="565"/>
      <c r="G173" s="565"/>
      <c r="H173" s="71"/>
      <c r="I173" s="71"/>
      <c r="J173" s="71"/>
      <c r="K173" s="94"/>
      <c r="L173" s="94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497"/>
      <c r="B174" s="567" t="s">
        <v>976</v>
      </c>
      <c r="C174" s="121">
        <v>1</v>
      </c>
      <c r="D174" s="328"/>
      <c r="E174" s="565"/>
      <c r="F174" s="565"/>
      <c r="G174" s="565"/>
      <c r="H174" s="71"/>
      <c r="I174" s="71"/>
      <c r="J174" s="71"/>
      <c r="K174" s="94"/>
      <c r="L174" s="94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497"/>
      <c r="B175" s="567" t="s">
        <v>1021</v>
      </c>
      <c r="C175" s="121"/>
      <c r="D175" s="328"/>
      <c r="E175" s="565"/>
      <c r="F175" s="565"/>
      <c r="G175" s="565"/>
      <c r="H175" s="71"/>
      <c r="I175" s="71"/>
      <c r="J175" s="71"/>
      <c r="K175" s="94"/>
      <c r="L175" s="94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497"/>
      <c r="B176" s="567"/>
      <c r="C176" s="906"/>
      <c r="D176" s="328"/>
      <c r="E176" s="565"/>
      <c r="F176" s="565"/>
      <c r="G176" s="565"/>
      <c r="H176" s="71"/>
      <c r="I176" s="71"/>
      <c r="J176" s="71"/>
      <c r="K176" s="94"/>
      <c r="L176" s="94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267"/>
      <c r="B177" s="498" t="s">
        <v>1066</v>
      </c>
      <c r="C177" s="948"/>
      <c r="D177" s="948"/>
      <c r="E177" s="565"/>
      <c r="F177" s="839"/>
      <c r="G177" s="565"/>
      <c r="H177" s="71"/>
      <c r="I177" s="71"/>
      <c r="J177" s="71"/>
      <c r="K177" s="376"/>
      <c r="L177" s="376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267"/>
      <c r="B178" s="498" t="s">
        <v>1067</v>
      </c>
      <c r="C178" s="948"/>
      <c r="D178" s="948"/>
      <c r="E178" s="565"/>
      <c r="F178" s="839"/>
      <c r="G178" s="565"/>
      <c r="H178" s="71"/>
      <c r="I178" s="71"/>
      <c r="J178" s="71"/>
      <c r="K178" s="94"/>
      <c r="L178" s="94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497"/>
      <c r="B179" s="498" t="s">
        <v>1068</v>
      </c>
      <c r="C179" s="948"/>
      <c r="D179" s="948"/>
      <c r="E179" s="565"/>
      <c r="F179" s="839"/>
      <c r="G179" s="565"/>
      <c r="H179" s="71"/>
      <c r="I179" s="71"/>
      <c r="J179" s="71"/>
      <c r="K179" s="94"/>
      <c r="L179" s="94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497"/>
      <c r="B180" s="498" t="s">
        <v>1063</v>
      </c>
      <c r="C180" s="948"/>
      <c r="D180" s="948"/>
      <c r="E180" s="565"/>
      <c r="F180" s="565"/>
      <c r="G180" s="565"/>
      <c r="H180" s="71"/>
      <c r="I180" s="71"/>
      <c r="J180" s="71"/>
      <c r="K180" s="94"/>
      <c r="L180" s="94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497"/>
      <c r="B181" s="498" t="s">
        <v>1069</v>
      </c>
      <c r="C181" s="948"/>
      <c r="D181" s="948"/>
      <c r="E181" s="565"/>
      <c r="F181" s="565"/>
      <c r="G181" s="565"/>
      <c r="H181" s="71"/>
      <c r="I181" s="71"/>
      <c r="J181" s="71"/>
      <c r="K181" s="94"/>
      <c r="L181" s="94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497"/>
      <c r="B182" s="567" t="s">
        <v>972</v>
      </c>
      <c r="C182" s="121">
        <v>1</v>
      </c>
      <c r="D182" s="328"/>
      <c r="E182" s="565"/>
      <c r="F182" s="565"/>
      <c r="G182" s="565"/>
      <c r="H182" s="71"/>
      <c r="I182" s="71"/>
      <c r="J182" s="71"/>
      <c r="K182" s="94"/>
      <c r="L182" s="94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497"/>
      <c r="B183" s="567" t="s">
        <v>675</v>
      </c>
      <c r="C183" s="121">
        <v>1</v>
      </c>
      <c r="D183" s="328" t="s">
        <v>1070</v>
      </c>
      <c r="E183" s="565"/>
      <c r="F183" s="565"/>
      <c r="G183" s="565"/>
      <c r="H183" s="71"/>
      <c r="I183" s="71"/>
      <c r="J183" s="71"/>
      <c r="K183" s="94"/>
      <c r="L183" s="94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497"/>
      <c r="B184" s="567" t="s">
        <v>975</v>
      </c>
      <c r="C184" s="121">
        <v>1</v>
      </c>
      <c r="D184" s="328"/>
      <c r="E184" s="565"/>
      <c r="F184" s="565"/>
      <c r="G184" s="565"/>
      <c r="H184" s="71"/>
      <c r="I184" s="71"/>
      <c r="J184" s="71"/>
      <c r="K184" s="94"/>
      <c r="L184" s="94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497"/>
      <c r="B185" s="567" t="s">
        <v>976</v>
      </c>
      <c r="C185" s="121">
        <v>1</v>
      </c>
      <c r="D185" s="328"/>
      <c r="E185" s="565"/>
      <c r="F185" s="565"/>
      <c r="G185" s="565"/>
      <c r="H185" s="71"/>
      <c r="I185" s="71"/>
      <c r="J185" s="71"/>
      <c r="K185" s="94"/>
      <c r="L185" s="94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497"/>
      <c r="B186" s="567" t="s">
        <v>1021</v>
      </c>
      <c r="C186" s="1023"/>
      <c r="D186" s="328"/>
      <c r="E186" s="565"/>
      <c r="F186" s="565"/>
      <c r="G186" s="565"/>
      <c r="H186" s="71"/>
      <c r="I186" s="71"/>
      <c r="J186" s="71"/>
      <c r="K186" s="94"/>
      <c r="L186" s="94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497"/>
      <c r="B187" s="567"/>
      <c r="C187" s="1023"/>
      <c r="D187" s="328"/>
      <c r="E187" s="565"/>
      <c r="F187" s="565"/>
      <c r="G187" s="565"/>
      <c r="H187" s="71"/>
      <c r="I187" s="71"/>
      <c r="J187" s="71"/>
      <c r="K187" s="94"/>
      <c r="L187" s="94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497"/>
      <c r="B188" s="567"/>
      <c r="C188" s="1023"/>
      <c r="D188" s="328"/>
      <c r="E188" s="565"/>
      <c r="F188" s="565"/>
      <c r="G188" s="565"/>
      <c r="H188" s="71"/>
      <c r="I188" s="71"/>
      <c r="J188" s="71"/>
      <c r="K188" s="94"/>
      <c r="L188" s="94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497"/>
      <c r="B189" s="567"/>
      <c r="C189" s="1023"/>
      <c r="D189" s="328"/>
      <c r="E189" s="565"/>
      <c r="F189" s="565"/>
      <c r="G189" s="565"/>
      <c r="H189" s="71"/>
      <c r="I189" s="71"/>
      <c r="J189" s="71"/>
      <c r="K189" s="94"/>
      <c r="L189" s="94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497"/>
      <c r="B190" s="567"/>
      <c r="C190" s="1023"/>
      <c r="D190" s="328"/>
      <c r="E190" s="565"/>
      <c r="F190" s="565"/>
      <c r="G190" s="565"/>
      <c r="H190" s="71"/>
      <c r="I190" s="71"/>
      <c r="J190" s="71"/>
      <c r="K190" s="94"/>
      <c r="L190" s="94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975" t="s">
        <v>1071</v>
      </c>
      <c r="B191" s="1160" t="s">
        <v>1072</v>
      </c>
      <c r="C191" s="1122"/>
      <c r="D191" s="1130"/>
      <c r="E191" s="565"/>
      <c r="F191" s="839"/>
      <c r="G191" s="375"/>
      <c r="H191" s="71"/>
      <c r="I191" s="71"/>
      <c r="J191" s="71"/>
      <c r="K191" s="976"/>
      <c r="L191" s="91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498" t="s">
        <v>1073</v>
      </c>
      <c r="B192" s="1160" t="s">
        <v>1074</v>
      </c>
      <c r="C192" s="1122"/>
      <c r="D192" s="1130"/>
      <c r="E192" s="565"/>
      <c r="F192" s="839"/>
      <c r="G192" s="375"/>
      <c r="H192" s="71"/>
      <c r="I192" s="71"/>
      <c r="J192" s="71"/>
      <c r="K192" s="91"/>
      <c r="L192" s="91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267" t="s">
        <v>840</v>
      </c>
      <c r="B193" s="301" t="s">
        <v>841</v>
      </c>
      <c r="C193" s="80">
        <v>3</v>
      </c>
      <c r="D193" s="225" t="s">
        <v>1075</v>
      </c>
      <c r="E193" s="565"/>
      <c r="F193" s="70"/>
      <c r="G193" s="375"/>
      <c r="H193" s="71"/>
      <c r="I193" s="71"/>
      <c r="J193" s="71"/>
      <c r="K193" s="71"/>
      <c r="L193" s="71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307"/>
      <c r="B194" s="301" t="s">
        <v>842</v>
      </c>
      <c r="C194" s="80">
        <v>1</v>
      </c>
      <c r="D194" s="225" t="s">
        <v>1076</v>
      </c>
      <c r="E194" s="565"/>
      <c r="F194" s="70"/>
      <c r="G194" s="277"/>
      <c r="H194" s="71"/>
      <c r="I194" s="71"/>
      <c r="J194" s="71"/>
      <c r="K194" s="71"/>
      <c r="L194" s="71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869"/>
      <c r="B195" s="301" t="s">
        <v>844</v>
      </c>
      <c r="C195" s="80">
        <v>4</v>
      </c>
      <c r="D195" s="225" t="s">
        <v>1077</v>
      </c>
      <c r="E195" s="70"/>
      <c r="F195" s="70"/>
      <c r="G195" s="277"/>
      <c r="H195" s="71"/>
      <c r="I195" s="71"/>
      <c r="J195" s="71"/>
      <c r="K195" s="71"/>
      <c r="L195" s="71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869"/>
      <c r="B196" s="301" t="s">
        <v>845</v>
      </c>
      <c r="C196" s="80">
        <f>SUM(C193:C195)</f>
        <v>8</v>
      </c>
      <c r="D196" s="225" t="s">
        <v>373</v>
      </c>
      <c r="E196" s="70"/>
      <c r="F196" s="70"/>
      <c r="G196" s="70"/>
      <c r="H196" s="71"/>
      <c r="I196" s="71"/>
      <c r="J196" s="71"/>
      <c r="K196" s="71"/>
      <c r="L196" s="71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869"/>
      <c r="B197" s="408"/>
      <c r="C197" s="80"/>
      <c r="D197" s="408"/>
      <c r="E197" s="70"/>
      <c r="F197" s="70"/>
      <c r="G197" s="70"/>
      <c r="H197" s="71"/>
      <c r="I197" s="71"/>
      <c r="J197" s="71"/>
      <c r="K197" s="71"/>
      <c r="L197" s="71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869"/>
      <c r="B198" s="120" t="s">
        <v>1078</v>
      </c>
      <c r="C198" s="373"/>
      <c r="D198" s="385"/>
      <c r="E198" s="70"/>
      <c r="F198" s="334"/>
      <c r="G198" s="70"/>
      <c r="H198" s="71"/>
      <c r="I198" s="71"/>
      <c r="J198" s="71"/>
      <c r="K198" s="71"/>
      <c r="L198" s="71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869"/>
      <c r="B199" s="120" t="s">
        <v>1079</v>
      </c>
      <c r="C199" s="373"/>
      <c r="D199" s="385"/>
      <c r="E199" s="70"/>
      <c r="F199" s="334"/>
      <c r="G199" s="70"/>
      <c r="H199" s="71"/>
      <c r="I199" s="71"/>
      <c r="J199" s="71"/>
      <c r="K199" s="71"/>
      <c r="L199" s="71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869"/>
      <c r="B200" s="301" t="s">
        <v>841</v>
      </c>
      <c r="C200" s="80">
        <v>1</v>
      </c>
      <c r="D200" s="225" t="s">
        <v>135</v>
      </c>
      <c r="E200" s="70"/>
      <c r="F200" s="70"/>
      <c r="G200" s="70"/>
      <c r="H200" s="71"/>
      <c r="I200" s="71"/>
      <c r="J200" s="71"/>
      <c r="K200" s="71"/>
      <c r="L200" s="71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869"/>
      <c r="B201" s="301" t="s">
        <v>842</v>
      </c>
      <c r="C201" s="80">
        <v>1</v>
      </c>
      <c r="D201" s="225" t="s">
        <v>135</v>
      </c>
      <c r="E201" s="70"/>
      <c r="F201" s="70"/>
      <c r="G201" s="70"/>
      <c r="H201" s="71"/>
      <c r="I201" s="71"/>
      <c r="J201" s="71"/>
      <c r="K201" s="71"/>
      <c r="L201" s="71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869"/>
      <c r="B202" s="301" t="s">
        <v>844</v>
      </c>
      <c r="C202" s="80">
        <v>1</v>
      </c>
      <c r="D202" s="225" t="s">
        <v>135</v>
      </c>
      <c r="E202" s="70"/>
      <c r="F202" s="70"/>
      <c r="G202" s="70"/>
      <c r="H202" s="71"/>
      <c r="I202" s="71"/>
      <c r="J202" s="71"/>
      <c r="K202" s="71"/>
      <c r="L202" s="71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869"/>
      <c r="B203" s="301" t="s">
        <v>845</v>
      </c>
      <c r="C203" s="80">
        <f>SUM(C200:C202)</f>
        <v>3</v>
      </c>
      <c r="D203" s="225" t="s">
        <v>135</v>
      </c>
      <c r="E203" s="70"/>
      <c r="F203" s="70"/>
      <c r="G203" s="70"/>
      <c r="H203" s="71"/>
      <c r="I203" s="71"/>
      <c r="J203" s="71"/>
      <c r="K203" s="71"/>
      <c r="L203" s="71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869"/>
      <c r="B204" s="979"/>
      <c r="C204" s="979"/>
      <c r="D204" s="979"/>
      <c r="E204" s="70"/>
      <c r="F204" s="70"/>
      <c r="G204" s="70"/>
      <c r="H204" s="71"/>
      <c r="I204" s="71"/>
      <c r="J204" s="71"/>
      <c r="K204" s="94"/>
      <c r="L204" s="94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869"/>
      <c r="B205" s="120" t="s">
        <v>1081</v>
      </c>
      <c r="C205" s="373"/>
      <c r="D205" s="385"/>
      <c r="E205" s="70"/>
      <c r="F205" s="334"/>
      <c r="G205" s="70"/>
      <c r="H205" s="71"/>
      <c r="I205" s="71"/>
      <c r="J205" s="71"/>
      <c r="K205" s="71"/>
      <c r="L205" s="71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869"/>
      <c r="B206" s="120" t="s">
        <v>1083</v>
      </c>
      <c r="C206" s="373"/>
      <c r="D206" s="385"/>
      <c r="E206" s="70"/>
      <c r="F206" s="334"/>
      <c r="G206" s="70"/>
      <c r="H206" s="71"/>
      <c r="I206" s="71"/>
      <c r="J206" s="71"/>
      <c r="K206" s="71"/>
      <c r="L206" s="71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869"/>
      <c r="B207" s="301" t="s">
        <v>841</v>
      </c>
      <c r="C207" s="80">
        <v>2</v>
      </c>
      <c r="D207" s="225" t="s">
        <v>135</v>
      </c>
      <c r="E207" s="70"/>
      <c r="F207" s="70"/>
      <c r="G207" s="70"/>
      <c r="H207" s="71"/>
      <c r="I207" s="71"/>
      <c r="J207" s="71"/>
      <c r="K207" s="71"/>
      <c r="L207" s="71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869"/>
      <c r="B208" s="301" t="s">
        <v>842</v>
      </c>
      <c r="C208" s="80">
        <v>2</v>
      </c>
      <c r="D208" s="225" t="s">
        <v>135</v>
      </c>
      <c r="E208" s="70"/>
      <c r="F208" s="70"/>
      <c r="G208" s="277"/>
      <c r="H208" s="71"/>
      <c r="I208" s="71"/>
      <c r="J208" s="71"/>
      <c r="K208" s="71"/>
      <c r="L208" s="71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869"/>
      <c r="B209" s="301" t="s">
        <v>844</v>
      </c>
      <c r="C209" s="80">
        <v>2</v>
      </c>
      <c r="D209" s="225" t="s">
        <v>135</v>
      </c>
      <c r="E209" s="70"/>
      <c r="F209" s="70"/>
      <c r="G209" s="277"/>
      <c r="H209" s="71"/>
      <c r="I209" s="71"/>
      <c r="J209" s="71"/>
      <c r="K209" s="71"/>
      <c r="L209" s="71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869"/>
      <c r="B210" s="301" t="s">
        <v>845</v>
      </c>
      <c r="C210" s="80">
        <f>SUM(C207:C209)</f>
        <v>6</v>
      </c>
      <c r="D210" s="225" t="s">
        <v>135</v>
      </c>
      <c r="E210" s="70"/>
      <c r="F210" s="70"/>
      <c r="G210" s="70"/>
      <c r="H210" s="71"/>
      <c r="I210" s="71"/>
      <c r="J210" s="71"/>
      <c r="K210" s="71"/>
      <c r="L210" s="71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869"/>
      <c r="B211" s="409"/>
      <c r="C211" s="118"/>
      <c r="D211" s="409"/>
      <c r="E211" s="70"/>
      <c r="F211" s="70"/>
      <c r="G211" s="70"/>
      <c r="H211" s="71"/>
      <c r="I211" s="71"/>
      <c r="J211" s="71"/>
      <c r="K211" s="71"/>
      <c r="L211" s="71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975"/>
      <c r="B212" s="1161" t="s">
        <v>349</v>
      </c>
      <c r="C212" s="1122"/>
      <c r="D212" s="1130"/>
      <c r="E212" s="565"/>
      <c r="F212" s="839"/>
      <c r="G212" s="375"/>
      <c r="H212" s="71"/>
      <c r="I212" s="71"/>
      <c r="J212" s="71"/>
      <c r="K212" s="94"/>
      <c r="L212" s="94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498"/>
      <c r="B213" s="1161" t="s">
        <v>1088</v>
      </c>
      <c r="C213" s="1122"/>
      <c r="D213" s="1130"/>
      <c r="E213" s="565"/>
      <c r="F213" s="839"/>
      <c r="G213" s="375"/>
      <c r="H213" s="71"/>
      <c r="I213" s="71"/>
      <c r="J213" s="71"/>
      <c r="K213" s="94"/>
      <c r="L213" s="94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267"/>
      <c r="B214" s="79" t="s">
        <v>133</v>
      </c>
      <c r="C214" s="80">
        <v>2</v>
      </c>
      <c r="D214" s="81" t="s">
        <v>1089</v>
      </c>
      <c r="E214" s="565"/>
      <c r="F214" s="70"/>
      <c r="G214" s="375"/>
      <c r="H214" s="71"/>
      <c r="I214" s="71"/>
      <c r="J214" s="71"/>
      <c r="K214" s="94"/>
      <c r="L214" s="94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980"/>
      <c r="B215" s="79" t="s">
        <v>145</v>
      </c>
      <c r="C215" s="80">
        <v>2</v>
      </c>
      <c r="D215" s="81" t="s">
        <v>1090</v>
      </c>
      <c r="E215" s="565"/>
      <c r="F215" s="70"/>
      <c r="G215" s="277"/>
      <c r="H215" s="71"/>
      <c r="I215" s="71"/>
      <c r="J215" s="71"/>
      <c r="K215" s="94"/>
      <c r="L215" s="94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980"/>
      <c r="B216" s="79" t="s">
        <v>151</v>
      </c>
      <c r="C216" s="80">
        <v>2</v>
      </c>
      <c r="D216" s="81" t="s">
        <v>1091</v>
      </c>
      <c r="E216" s="70"/>
      <c r="F216" s="70"/>
      <c r="G216" s="277"/>
      <c r="H216" s="71"/>
      <c r="I216" s="71"/>
      <c r="J216" s="71"/>
      <c r="K216" s="94"/>
      <c r="L216" s="94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980"/>
      <c r="B217" s="79" t="s">
        <v>70</v>
      </c>
      <c r="C217" s="80">
        <v>6</v>
      </c>
      <c r="D217" s="81" t="s">
        <v>373</v>
      </c>
      <c r="E217" s="565"/>
      <c r="F217" s="565"/>
      <c r="G217" s="565"/>
      <c r="H217" s="71"/>
      <c r="I217" s="71"/>
      <c r="J217" s="71"/>
      <c r="K217" s="94"/>
      <c r="L217" s="94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980"/>
      <c r="B218" s="1129"/>
      <c r="C218" s="1122"/>
      <c r="D218" s="1130"/>
      <c r="E218" s="565"/>
      <c r="F218" s="565"/>
      <c r="G218" s="565"/>
      <c r="H218" s="71"/>
      <c r="I218" s="71"/>
      <c r="J218" s="71"/>
      <c r="K218" s="94"/>
      <c r="L218" s="94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980"/>
      <c r="B219" s="79"/>
      <c r="C219" s="224"/>
      <c r="D219" s="81"/>
      <c r="E219" s="565"/>
      <c r="F219" s="565"/>
      <c r="G219" s="565"/>
      <c r="H219" s="71"/>
      <c r="I219" s="71"/>
      <c r="J219" s="71"/>
      <c r="K219" s="94"/>
      <c r="L219" s="94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980"/>
      <c r="B220" s="79"/>
      <c r="C220" s="224"/>
      <c r="D220" s="81"/>
      <c r="E220" s="565"/>
      <c r="F220" s="565"/>
      <c r="G220" s="565"/>
      <c r="H220" s="71"/>
      <c r="I220" s="71"/>
      <c r="J220" s="71"/>
      <c r="K220" s="94"/>
      <c r="L220" s="94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980"/>
      <c r="B221" s="79"/>
      <c r="C221" s="224"/>
      <c r="D221" s="81"/>
      <c r="E221" s="565"/>
      <c r="F221" s="565"/>
      <c r="G221" s="565"/>
      <c r="H221" s="71"/>
      <c r="I221" s="71"/>
      <c r="J221" s="71"/>
      <c r="K221" s="94"/>
      <c r="L221" s="94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980"/>
      <c r="B222" s="79"/>
      <c r="C222" s="224"/>
      <c r="D222" s="81"/>
      <c r="E222" s="565"/>
      <c r="F222" s="565"/>
      <c r="G222" s="565"/>
      <c r="H222" s="71"/>
      <c r="I222" s="71"/>
      <c r="J222" s="71"/>
      <c r="K222" s="94"/>
      <c r="L222" s="94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975" t="s">
        <v>1071</v>
      </c>
      <c r="B223" s="120" t="s">
        <v>350</v>
      </c>
      <c r="C223" s="459"/>
      <c r="D223" s="1053"/>
      <c r="E223" s="70"/>
      <c r="F223" s="334"/>
      <c r="G223" s="70"/>
      <c r="H223" s="71"/>
      <c r="I223" s="71"/>
      <c r="J223" s="71"/>
      <c r="K223" s="71"/>
      <c r="L223" s="71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498" t="s">
        <v>1096</v>
      </c>
      <c r="B224" s="120" t="s">
        <v>1097</v>
      </c>
      <c r="C224" s="459"/>
      <c r="D224" s="1053"/>
      <c r="E224" s="70"/>
      <c r="F224" s="334"/>
      <c r="G224" s="70"/>
      <c r="H224" s="71"/>
      <c r="I224" s="71"/>
      <c r="J224" s="71"/>
      <c r="K224" s="71"/>
      <c r="L224" s="71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267" t="s">
        <v>840</v>
      </c>
      <c r="B225" s="301" t="s">
        <v>841</v>
      </c>
      <c r="C225" s="80">
        <v>1</v>
      </c>
      <c r="D225" s="225" t="s">
        <v>135</v>
      </c>
      <c r="E225" s="70"/>
      <c r="F225" s="70"/>
      <c r="G225" s="70"/>
      <c r="H225" s="71"/>
      <c r="I225" s="71"/>
      <c r="J225" s="71"/>
      <c r="K225" s="71"/>
      <c r="L225" s="71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869"/>
      <c r="B226" s="301" t="s">
        <v>842</v>
      </c>
      <c r="C226" s="80">
        <v>1</v>
      </c>
      <c r="D226" s="225" t="s">
        <v>135</v>
      </c>
      <c r="E226" s="70"/>
      <c r="F226" s="70"/>
      <c r="G226" s="277"/>
      <c r="H226" s="71"/>
      <c r="I226" s="71"/>
      <c r="J226" s="71"/>
      <c r="K226" s="71"/>
      <c r="L226" s="71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869"/>
      <c r="B227" s="301" t="s">
        <v>844</v>
      </c>
      <c r="C227" s="80">
        <v>1</v>
      </c>
      <c r="D227" s="225" t="s">
        <v>135</v>
      </c>
      <c r="E227" s="70"/>
      <c r="F227" s="70"/>
      <c r="G227" s="277"/>
      <c r="H227" s="71"/>
      <c r="I227" s="71"/>
      <c r="J227" s="71"/>
      <c r="K227" s="71"/>
      <c r="L227" s="71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869"/>
      <c r="B228" s="301" t="s">
        <v>845</v>
      </c>
      <c r="C228" s="80">
        <f>SUM(C225:C227)</f>
        <v>3</v>
      </c>
      <c r="D228" s="225" t="s">
        <v>135</v>
      </c>
      <c r="E228" s="70"/>
      <c r="F228" s="70"/>
      <c r="G228" s="70"/>
      <c r="H228" s="71"/>
      <c r="I228" s="71"/>
      <c r="J228" s="71"/>
      <c r="K228" s="71"/>
      <c r="L228" s="71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980"/>
      <c r="B229" s="1059"/>
      <c r="C229" s="1059"/>
      <c r="D229" s="1059"/>
      <c r="E229" s="565"/>
      <c r="F229" s="565"/>
      <c r="G229" s="565"/>
      <c r="H229" s="71"/>
      <c r="I229" s="71"/>
      <c r="J229" s="71"/>
      <c r="K229" s="94"/>
      <c r="L229" s="94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267" t="s">
        <v>1101</v>
      </c>
      <c r="B230" s="531" t="s">
        <v>1102</v>
      </c>
      <c r="C230" s="991"/>
      <c r="D230" s="991"/>
      <c r="E230" s="565"/>
      <c r="F230" s="839"/>
      <c r="G230" s="375"/>
      <c r="H230" s="94"/>
      <c r="I230" s="94"/>
      <c r="J230" s="94"/>
      <c r="K230" s="976"/>
      <c r="L230" s="91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267" t="s">
        <v>1104</v>
      </c>
      <c r="B231" s="531" t="s">
        <v>1105</v>
      </c>
      <c r="C231" s="991"/>
      <c r="D231" s="991"/>
      <c r="E231" s="565"/>
      <c r="F231" s="839"/>
      <c r="G231" s="375"/>
      <c r="H231" s="94"/>
      <c r="I231" s="94"/>
      <c r="J231" s="94"/>
      <c r="K231" s="91"/>
      <c r="L231" s="91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267" t="s">
        <v>840</v>
      </c>
      <c r="B232" s="301" t="s">
        <v>841</v>
      </c>
      <c r="C232" s="80">
        <v>6</v>
      </c>
      <c r="D232" s="888" t="s">
        <v>1107</v>
      </c>
      <c r="E232" s="565"/>
      <c r="F232" s="839"/>
      <c r="G232" s="375"/>
      <c r="H232" s="71"/>
      <c r="I232" s="71"/>
      <c r="J232" s="71"/>
      <c r="K232" s="94"/>
      <c r="L232" s="94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267"/>
      <c r="B233" s="301"/>
      <c r="C233" s="80"/>
      <c r="D233" s="1062" t="s">
        <v>1108</v>
      </c>
      <c r="E233" s="565"/>
      <c r="F233" s="839"/>
      <c r="G233" s="565"/>
      <c r="H233" s="71"/>
      <c r="I233" s="71"/>
      <c r="J233" s="71"/>
      <c r="K233" s="94"/>
      <c r="L233" s="94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461"/>
      <c r="B234" s="301" t="s">
        <v>842</v>
      </c>
      <c r="C234" s="917">
        <v>16</v>
      </c>
      <c r="D234" s="1064" t="s">
        <v>1109</v>
      </c>
      <c r="E234" s="1065">
        <v>1</v>
      </c>
      <c r="F234" s="839"/>
      <c r="G234" s="375"/>
      <c r="H234" s="71"/>
      <c r="I234" s="71"/>
      <c r="J234" s="71"/>
      <c r="K234" s="94"/>
      <c r="L234" s="94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461"/>
      <c r="B235" s="301"/>
      <c r="C235" s="80"/>
      <c r="D235" s="1064" t="s">
        <v>1110</v>
      </c>
      <c r="E235" s="1066"/>
      <c r="F235" s="839"/>
      <c r="G235" s="565"/>
      <c r="H235" s="71"/>
      <c r="I235" s="71"/>
      <c r="J235" s="71"/>
      <c r="K235" s="94"/>
      <c r="L235" s="94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461"/>
      <c r="B236" s="301"/>
      <c r="C236" s="80"/>
      <c r="D236" s="1064" t="s">
        <v>1111</v>
      </c>
      <c r="E236" s="329"/>
      <c r="F236" s="94"/>
      <c r="G236" s="277"/>
      <c r="H236" s="71"/>
      <c r="I236" s="71"/>
      <c r="J236" s="71"/>
      <c r="K236" s="73"/>
      <c r="L236" s="73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461"/>
      <c r="B237" s="301" t="s">
        <v>844</v>
      </c>
      <c r="C237" s="80">
        <v>5</v>
      </c>
      <c r="D237" s="888" t="s">
        <v>1113</v>
      </c>
      <c r="E237" s="329"/>
      <c r="F237" s="94"/>
      <c r="G237" s="277"/>
      <c r="H237" s="71"/>
      <c r="I237" s="71"/>
      <c r="J237" s="71"/>
      <c r="K237" s="73"/>
      <c r="L237" s="73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92"/>
      <c r="B238" s="301" t="s">
        <v>845</v>
      </c>
      <c r="C238" s="80">
        <f>SUM(C232:C237)</f>
        <v>27</v>
      </c>
      <c r="D238" s="888" t="s">
        <v>1114</v>
      </c>
      <c r="E238" s="329"/>
      <c r="F238" s="94"/>
      <c r="G238" s="511"/>
      <c r="H238" s="71"/>
      <c r="I238" s="71"/>
      <c r="J238" s="71"/>
      <c r="K238" s="73"/>
      <c r="L238" s="73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389"/>
      <c r="B239" s="301"/>
      <c r="C239" s="80"/>
      <c r="D239" s="888"/>
      <c r="E239" s="329"/>
      <c r="F239" s="94"/>
      <c r="G239" s="511"/>
      <c r="H239" s="71"/>
      <c r="I239" s="71"/>
      <c r="J239" s="71"/>
      <c r="K239" s="71"/>
      <c r="L239" s="71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92"/>
      <c r="B240" s="120" t="s">
        <v>352</v>
      </c>
      <c r="C240" s="373"/>
      <c r="D240" s="385"/>
      <c r="E240" s="70"/>
      <c r="F240" s="334"/>
      <c r="G240" s="70"/>
      <c r="H240" s="94"/>
      <c r="I240" s="94"/>
      <c r="J240" s="94"/>
      <c r="K240" s="371"/>
      <c r="L240" s="91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92"/>
      <c r="B241" s="120" t="s">
        <v>1115</v>
      </c>
      <c r="C241" s="373"/>
      <c r="D241" s="385"/>
      <c r="E241" s="70"/>
      <c r="F241" s="334"/>
      <c r="G241" s="70"/>
      <c r="H241" s="94"/>
      <c r="I241" s="94"/>
      <c r="J241" s="94"/>
      <c r="K241" s="91"/>
      <c r="L241" s="91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92"/>
      <c r="B242" s="301" t="s">
        <v>841</v>
      </c>
      <c r="C242" s="80">
        <v>1</v>
      </c>
      <c r="D242" s="225" t="s">
        <v>135</v>
      </c>
      <c r="E242" s="70"/>
      <c r="F242" s="334"/>
      <c r="G242" s="70"/>
      <c r="H242" s="71"/>
      <c r="I242" s="71"/>
      <c r="J242" s="71"/>
      <c r="K242" s="91"/>
      <c r="L242" s="91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461"/>
      <c r="B243" s="301" t="s">
        <v>842</v>
      </c>
      <c r="C243" s="80">
        <v>1</v>
      </c>
      <c r="D243" s="225" t="s">
        <v>135</v>
      </c>
      <c r="E243" s="1071">
        <v>1</v>
      </c>
      <c r="F243" s="1073"/>
      <c r="G243" s="70"/>
      <c r="H243" s="71"/>
      <c r="I243" s="71"/>
      <c r="J243" s="1075"/>
      <c r="K243" s="1076"/>
      <c r="L243" s="91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461"/>
      <c r="B244" s="301" t="s">
        <v>844</v>
      </c>
      <c r="C244" s="80">
        <v>1</v>
      </c>
      <c r="D244" s="225" t="s">
        <v>135</v>
      </c>
      <c r="E244" s="329"/>
      <c r="F244" s="94"/>
      <c r="G244" s="70"/>
      <c r="H244" s="71"/>
      <c r="I244" s="71"/>
      <c r="J244" s="71"/>
      <c r="K244" s="1078"/>
      <c r="L244" s="1078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92"/>
      <c r="B245" s="301" t="s">
        <v>845</v>
      </c>
      <c r="C245" s="80">
        <f>SUM(C242:C244)</f>
        <v>3</v>
      </c>
      <c r="D245" s="225" t="s">
        <v>135</v>
      </c>
      <c r="E245" s="329"/>
      <c r="F245" s="94"/>
      <c r="G245" s="511"/>
      <c r="H245" s="71"/>
      <c r="I245" s="71"/>
      <c r="J245" s="71"/>
      <c r="K245" s="1078"/>
      <c r="L245" s="1078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389"/>
      <c r="B246" s="410"/>
      <c r="C246" s="118"/>
      <c r="D246" s="1083"/>
      <c r="E246" s="329"/>
      <c r="F246" s="94"/>
      <c r="G246" s="511"/>
      <c r="H246" s="71"/>
      <c r="I246" s="71"/>
      <c r="J246" s="71"/>
      <c r="K246" s="462"/>
      <c r="L246" s="462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267" t="s">
        <v>1101</v>
      </c>
      <c r="B247" s="458" t="s">
        <v>1117</v>
      </c>
      <c r="C247" s="1001"/>
      <c r="D247" s="1002"/>
      <c r="E247" s="565"/>
      <c r="F247" s="839"/>
      <c r="G247" s="375"/>
      <c r="H247" s="1003"/>
      <c r="I247" s="1003"/>
      <c r="J247" s="1004"/>
      <c r="K247" s="976"/>
      <c r="L247" s="91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267" t="s">
        <v>1104</v>
      </c>
      <c r="B248" s="458" t="s">
        <v>1118</v>
      </c>
      <c r="C248" s="1001"/>
      <c r="D248" s="1002"/>
      <c r="E248" s="565"/>
      <c r="F248" s="839"/>
      <c r="G248" s="375"/>
      <c r="H248" s="1003"/>
      <c r="I248" s="1003"/>
      <c r="J248" s="1004"/>
      <c r="K248" s="91"/>
      <c r="L248" s="91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267" t="s">
        <v>840</v>
      </c>
      <c r="B249" s="458" t="s">
        <v>1119</v>
      </c>
      <c r="C249" s="1001"/>
      <c r="D249" s="1002"/>
      <c r="E249" s="565"/>
      <c r="F249" s="839"/>
      <c r="G249" s="375"/>
      <c r="H249" s="1003"/>
      <c r="I249" s="1003"/>
      <c r="J249" s="1004"/>
      <c r="K249" s="1004"/>
      <c r="L249" s="1004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869" t="s">
        <v>864</v>
      </c>
      <c r="B250" s="301" t="s">
        <v>841</v>
      </c>
      <c r="C250" s="80">
        <v>14</v>
      </c>
      <c r="D250" s="225" t="s">
        <v>1120</v>
      </c>
      <c r="E250" s="565"/>
      <c r="F250" s="565"/>
      <c r="G250" s="565"/>
      <c r="H250" s="71"/>
      <c r="I250" s="71"/>
      <c r="J250" s="71"/>
      <c r="K250" s="71"/>
      <c r="L250" s="71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869"/>
      <c r="B251" s="301" t="s">
        <v>842</v>
      </c>
      <c r="C251" s="917">
        <v>14</v>
      </c>
      <c r="D251" s="225" t="s">
        <v>1120</v>
      </c>
      <c r="E251" s="565"/>
      <c r="F251" s="565"/>
      <c r="G251" s="375"/>
      <c r="H251" s="71"/>
      <c r="I251" s="71"/>
      <c r="J251" s="71"/>
      <c r="K251" s="71"/>
      <c r="L251" s="71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33"/>
      <c r="B252" s="301" t="s">
        <v>844</v>
      </c>
      <c r="C252" s="80">
        <v>12</v>
      </c>
      <c r="D252" s="225" t="s">
        <v>1120</v>
      </c>
      <c r="E252" s="565"/>
      <c r="F252" s="565"/>
      <c r="G252" s="565"/>
      <c r="H252" s="71"/>
      <c r="I252" s="71"/>
      <c r="J252" s="71"/>
      <c r="K252" s="71"/>
      <c r="L252" s="71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869"/>
      <c r="B253" s="301" t="s">
        <v>845</v>
      </c>
      <c r="C253" s="80">
        <f>SUM(C250:C252)</f>
        <v>40</v>
      </c>
      <c r="D253" s="225" t="s">
        <v>1121</v>
      </c>
      <c r="E253" s="565"/>
      <c r="F253" s="565"/>
      <c r="G253" s="565"/>
      <c r="H253" s="71"/>
      <c r="I253" s="71"/>
      <c r="J253" s="71"/>
      <c r="K253" s="71"/>
      <c r="L253" s="71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869"/>
      <c r="B254" s="224" t="s">
        <v>1122</v>
      </c>
      <c r="C254" s="80"/>
      <c r="D254" s="225"/>
      <c r="E254" s="565"/>
      <c r="F254" s="565"/>
      <c r="G254" s="565"/>
      <c r="H254" s="71"/>
      <c r="I254" s="71"/>
      <c r="J254" s="71"/>
      <c r="K254" s="71"/>
      <c r="L254" s="71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412"/>
      <c r="B255" s="888" t="s">
        <v>1123</v>
      </c>
      <c r="C255" s="80"/>
      <c r="D255" s="225"/>
      <c r="E255" s="565"/>
      <c r="F255" s="565"/>
      <c r="G255" s="565"/>
      <c r="H255" s="71"/>
      <c r="I255" s="71"/>
      <c r="J255" s="71"/>
      <c r="K255" s="462"/>
      <c r="L255" s="462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412"/>
      <c r="B256" s="888" t="s">
        <v>1124</v>
      </c>
      <c r="C256" s="80"/>
      <c r="D256" s="225"/>
      <c r="E256" s="565"/>
      <c r="F256" s="565"/>
      <c r="G256" s="565"/>
      <c r="H256" s="71"/>
      <c r="I256" s="71"/>
      <c r="J256" s="71"/>
      <c r="K256" s="462"/>
      <c r="L256" s="462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412"/>
      <c r="B257" s="888" t="s">
        <v>1125</v>
      </c>
      <c r="C257" s="80"/>
      <c r="D257" s="225"/>
      <c r="E257" s="565"/>
      <c r="F257" s="565"/>
      <c r="G257" s="565"/>
      <c r="H257" s="71"/>
      <c r="I257" s="71"/>
      <c r="J257" s="71"/>
      <c r="K257" s="462"/>
      <c r="L257" s="462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412"/>
      <c r="B258" s="1085" t="s">
        <v>1126</v>
      </c>
      <c r="C258" s="80"/>
      <c r="D258" s="225"/>
      <c r="E258" s="1086">
        <v>1</v>
      </c>
      <c r="F258" s="565"/>
      <c r="G258" s="565"/>
      <c r="H258" s="71"/>
      <c r="I258" s="71"/>
      <c r="J258" s="71"/>
      <c r="K258" s="462"/>
      <c r="L258" s="462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412"/>
      <c r="B259" s="1085" t="s">
        <v>1127</v>
      </c>
      <c r="C259" s="80"/>
      <c r="D259" s="225"/>
      <c r="E259" s="565"/>
      <c r="F259" s="565"/>
      <c r="G259" s="565"/>
      <c r="H259" s="71"/>
      <c r="I259" s="71"/>
      <c r="J259" s="71"/>
      <c r="K259" s="462"/>
      <c r="L259" s="462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412"/>
      <c r="B260" s="1157" t="s">
        <v>1128</v>
      </c>
      <c r="C260" s="1122"/>
      <c r="D260" s="1130"/>
      <c r="E260" s="565"/>
      <c r="F260" s="565"/>
      <c r="G260" s="565"/>
      <c r="H260" s="71"/>
      <c r="I260" s="71"/>
      <c r="J260" s="71"/>
      <c r="K260" s="462"/>
      <c r="L260" s="462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412"/>
      <c r="B261" s="888" t="s">
        <v>1129</v>
      </c>
      <c r="C261" s="80"/>
      <c r="D261" s="225"/>
      <c r="E261" s="565"/>
      <c r="F261" s="565"/>
      <c r="G261" s="565"/>
      <c r="H261" s="71"/>
      <c r="I261" s="71"/>
      <c r="J261" s="71"/>
      <c r="K261" s="462"/>
      <c r="L261" s="462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412"/>
      <c r="B262" s="888" t="s">
        <v>1130</v>
      </c>
      <c r="C262" s="80"/>
      <c r="D262" s="225"/>
      <c r="E262" s="565"/>
      <c r="F262" s="565"/>
      <c r="G262" s="565"/>
      <c r="H262" s="71"/>
      <c r="I262" s="71"/>
      <c r="J262" s="71"/>
      <c r="K262" s="462"/>
      <c r="L262" s="462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497"/>
      <c r="B263" s="567"/>
      <c r="C263" s="121"/>
      <c r="D263" s="328"/>
      <c r="E263" s="565"/>
      <c r="F263" s="565"/>
      <c r="G263" s="565"/>
      <c r="H263" s="71"/>
      <c r="I263" s="71"/>
      <c r="J263" s="71"/>
      <c r="K263" s="94"/>
      <c r="L263" s="94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307" t="s">
        <v>1131</v>
      </c>
      <c r="B264" s="458" t="s">
        <v>1132</v>
      </c>
      <c r="C264" s="1007"/>
      <c r="D264" s="283"/>
      <c r="E264" s="565"/>
      <c r="F264" s="839"/>
      <c r="G264" s="565"/>
      <c r="H264" s="71"/>
      <c r="I264" s="71"/>
      <c r="J264" s="71"/>
      <c r="K264" s="871"/>
      <c r="L264" s="71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307" t="s">
        <v>1133</v>
      </c>
      <c r="B265" s="458" t="s">
        <v>1134</v>
      </c>
      <c r="C265" s="1007"/>
      <c r="D265" s="283"/>
      <c r="E265" s="565"/>
      <c r="F265" s="839"/>
      <c r="G265" s="565"/>
      <c r="H265" s="71"/>
      <c r="I265" s="71"/>
      <c r="J265" s="71"/>
      <c r="K265" s="71"/>
      <c r="L265" s="71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267"/>
      <c r="B266" s="1024" t="s">
        <v>1135</v>
      </c>
      <c r="C266" s="1007"/>
      <c r="D266" s="283"/>
      <c r="E266" s="565"/>
      <c r="F266" s="839"/>
      <c r="G266" s="565"/>
      <c r="H266" s="71"/>
      <c r="I266" s="71"/>
      <c r="J266" s="71"/>
      <c r="K266" s="71"/>
      <c r="L266" s="71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33"/>
      <c r="B267" s="301" t="s">
        <v>841</v>
      </c>
      <c r="C267" s="80"/>
      <c r="D267" s="225"/>
      <c r="E267" s="565"/>
      <c r="F267" s="839"/>
      <c r="G267" s="565"/>
      <c r="H267" s="71"/>
      <c r="I267" s="71"/>
      <c r="J267" s="71"/>
      <c r="K267" s="71"/>
      <c r="L267" s="71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33"/>
      <c r="B268" s="301" t="s">
        <v>842</v>
      </c>
      <c r="C268" s="224" t="s">
        <v>1136</v>
      </c>
      <c r="D268" s="225"/>
      <c r="E268" s="565"/>
      <c r="F268" s="565"/>
      <c r="G268" s="565"/>
      <c r="H268" s="71"/>
      <c r="I268" s="71"/>
      <c r="J268" s="71"/>
      <c r="K268" s="71"/>
      <c r="L268" s="71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33"/>
      <c r="B269" s="301" t="s">
        <v>844</v>
      </c>
      <c r="C269" s="80"/>
      <c r="D269" s="225"/>
      <c r="E269" s="565"/>
      <c r="F269" s="565"/>
      <c r="G269" s="565"/>
      <c r="H269" s="71"/>
      <c r="I269" s="71"/>
      <c r="J269" s="71"/>
      <c r="K269" s="71"/>
      <c r="L269" s="71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33"/>
      <c r="B270" s="301" t="s">
        <v>845</v>
      </c>
      <c r="C270" s="80"/>
      <c r="D270" s="225"/>
      <c r="E270" s="565"/>
      <c r="F270" s="565"/>
      <c r="G270" s="565"/>
      <c r="H270" s="71"/>
      <c r="I270" s="71"/>
      <c r="J270" s="71"/>
      <c r="K270" s="71"/>
      <c r="L270" s="71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106"/>
      <c r="B271" s="1158"/>
      <c r="C271" s="1122"/>
      <c r="D271" s="1130"/>
      <c r="E271" s="1087"/>
      <c r="F271" s="70"/>
      <c r="G271" s="70"/>
      <c r="H271" s="71"/>
      <c r="I271" s="71"/>
      <c r="J271" s="71"/>
      <c r="K271" s="96"/>
      <c r="L271" s="73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6.25" customHeight="1">
      <c r="A272" s="307"/>
      <c r="B272" s="562" t="s">
        <v>355</v>
      </c>
      <c r="C272" s="499"/>
      <c r="D272" s="904"/>
      <c r="E272" s="565"/>
      <c r="F272" s="839"/>
      <c r="G272" s="1008"/>
      <c r="H272" s="1003"/>
      <c r="I272" s="1003"/>
      <c r="J272" s="1004"/>
      <c r="K272" s="1010"/>
      <c r="L272" s="1004"/>
      <c r="M272" s="6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307"/>
      <c r="B273" s="301" t="s">
        <v>841</v>
      </c>
      <c r="C273" s="1088" t="s">
        <v>628</v>
      </c>
      <c r="D273" s="225" t="s">
        <v>135</v>
      </c>
      <c r="E273" s="565"/>
      <c r="F273" s="839"/>
      <c r="G273" s="429"/>
      <c r="H273" s="71"/>
      <c r="I273" s="71"/>
      <c r="J273" s="71"/>
      <c r="K273" s="875"/>
      <c r="L273" s="1004"/>
      <c r="M273" s="6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267"/>
      <c r="B274" s="301" t="s">
        <v>842</v>
      </c>
      <c r="C274" s="1088" t="s">
        <v>628</v>
      </c>
      <c r="D274" s="225" t="s">
        <v>1137</v>
      </c>
      <c r="E274" s="565"/>
      <c r="F274" s="839"/>
      <c r="G274" s="1089"/>
      <c r="H274" s="71"/>
      <c r="I274" s="71"/>
      <c r="J274" s="71"/>
      <c r="K274" s="71"/>
      <c r="L274" s="71"/>
      <c r="M274" s="829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1012"/>
      <c r="B275" s="301" t="s">
        <v>844</v>
      </c>
      <c r="C275" s="1088" t="s">
        <v>628</v>
      </c>
      <c r="D275" s="225" t="s">
        <v>135</v>
      </c>
      <c r="E275" s="565"/>
      <c r="F275" s="565"/>
      <c r="G275" s="429"/>
      <c r="H275" s="71"/>
      <c r="I275" s="71"/>
      <c r="J275" s="71"/>
      <c r="K275" s="71"/>
      <c r="L275" s="71"/>
      <c r="M275" s="829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267"/>
      <c r="B276" s="301" t="s">
        <v>1138</v>
      </c>
      <c r="C276" s="80">
        <v>4</v>
      </c>
      <c r="D276" s="225" t="s">
        <v>135</v>
      </c>
      <c r="E276" s="70"/>
      <c r="F276" s="94"/>
      <c r="G276" s="70"/>
      <c r="H276" s="71"/>
      <c r="I276" s="71"/>
      <c r="J276" s="71"/>
      <c r="K276" s="71"/>
      <c r="L276" s="71"/>
      <c r="M276" s="829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106"/>
      <c r="B277" s="79"/>
      <c r="C277" s="80"/>
      <c r="D277" s="81"/>
      <c r="E277" s="70"/>
      <c r="F277" s="94"/>
      <c r="G277" s="70"/>
      <c r="H277" s="71"/>
      <c r="I277" s="71"/>
      <c r="J277" s="71"/>
      <c r="K277" s="96"/>
      <c r="L277" s="57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267" t="s">
        <v>1139</v>
      </c>
      <c r="B278" s="66" t="s">
        <v>1140</v>
      </c>
      <c r="C278" s="459"/>
      <c r="D278" s="374"/>
      <c r="E278" s="70"/>
      <c r="F278" s="70"/>
      <c r="G278" s="70"/>
      <c r="H278" s="71"/>
      <c r="I278" s="71"/>
      <c r="J278" s="71"/>
      <c r="K278" s="96"/>
      <c r="L278" s="57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267" t="s">
        <v>1141</v>
      </c>
      <c r="B279" s="79" t="s">
        <v>133</v>
      </c>
      <c r="C279" s="80">
        <v>12</v>
      </c>
      <c r="D279" s="81" t="s">
        <v>135</v>
      </c>
      <c r="E279" s="70"/>
      <c r="F279" s="94"/>
      <c r="G279" s="70"/>
      <c r="H279" s="71"/>
      <c r="I279" s="71"/>
      <c r="J279" s="71"/>
      <c r="K279" s="96"/>
      <c r="L279" s="96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106"/>
      <c r="B280" s="79" t="s">
        <v>145</v>
      </c>
      <c r="C280" s="80">
        <v>12</v>
      </c>
      <c r="D280" s="81" t="s">
        <v>1142</v>
      </c>
      <c r="E280" s="70"/>
      <c r="F280" s="94"/>
      <c r="G280" s="70"/>
      <c r="H280" s="71"/>
      <c r="I280" s="71"/>
      <c r="J280" s="71"/>
      <c r="K280" s="94"/>
      <c r="L280" s="94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106"/>
      <c r="B281" s="79" t="s">
        <v>151</v>
      </c>
      <c r="C281" s="80">
        <v>12</v>
      </c>
      <c r="D281" s="81" t="s">
        <v>135</v>
      </c>
      <c r="E281" s="70"/>
      <c r="F281" s="94"/>
      <c r="G281" s="70"/>
      <c r="H281" s="71"/>
      <c r="I281" s="71"/>
      <c r="J281" s="71"/>
      <c r="K281" s="94"/>
      <c r="L281" s="94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106"/>
      <c r="B282" s="79" t="s">
        <v>70</v>
      </c>
      <c r="C282" s="80">
        <f>SUM(C279:C281)</f>
        <v>36</v>
      </c>
      <c r="D282" s="81" t="s">
        <v>135</v>
      </c>
      <c r="E282" s="70"/>
      <c r="F282" s="94"/>
      <c r="G282" s="70"/>
      <c r="H282" s="71"/>
      <c r="I282" s="71"/>
      <c r="J282" s="71"/>
      <c r="K282" s="94"/>
      <c r="L282" s="94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980"/>
      <c r="B283" s="79" t="s">
        <v>1143</v>
      </c>
      <c r="C283" s="80"/>
      <c r="D283" s="81"/>
      <c r="E283" s="565"/>
      <c r="F283" s="70"/>
      <c r="G283" s="70"/>
      <c r="H283" s="71"/>
      <c r="I283" s="71"/>
      <c r="J283" s="71"/>
      <c r="K283" s="94"/>
      <c r="L283" s="94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1090"/>
      <c r="B284" s="1091"/>
      <c r="C284" s="1092"/>
      <c r="D284" s="1093"/>
      <c r="E284" s="1094"/>
      <c r="F284" s="1095"/>
      <c r="G284" s="1096"/>
      <c r="H284" s="1097"/>
      <c r="I284" s="1098"/>
      <c r="J284" s="1098"/>
      <c r="K284" s="1099"/>
      <c r="L284" s="174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22.5" customHeight="1">
      <c r="A1001" s="5"/>
      <c r="B1001" s="5"/>
      <c r="C1001" s="5"/>
      <c r="D1001" s="5"/>
      <c r="E1001" s="5"/>
      <c r="F1001" s="5"/>
      <c r="G1001" s="5"/>
      <c r="H1001" s="237"/>
      <c r="I1001" s="5"/>
      <c r="J1001" s="5"/>
      <c r="K1001" s="5"/>
      <c r="L1001" s="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22.5" customHeight="1">
      <c r="A1002" s="5"/>
      <c r="B1002" s="5"/>
      <c r="C1002" s="5"/>
      <c r="D1002" s="5"/>
      <c r="E1002" s="5"/>
      <c r="F1002" s="5"/>
      <c r="G1002" s="5"/>
      <c r="H1002" s="237"/>
      <c r="I1002" s="5"/>
      <c r="J1002" s="5"/>
      <c r="K1002" s="5"/>
      <c r="L1002" s="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</sheetData>
  <mergeCells count="16">
    <mergeCell ref="B12:D12"/>
    <mergeCell ref="B13:D13"/>
    <mergeCell ref="B260:D260"/>
    <mergeCell ref="B271:D271"/>
    <mergeCell ref="B14:D14"/>
    <mergeCell ref="B65:D65"/>
    <mergeCell ref="B191:D191"/>
    <mergeCell ref="B192:D192"/>
    <mergeCell ref="B212:D212"/>
    <mergeCell ref="B213:D213"/>
    <mergeCell ref="B218:D218"/>
    <mergeCell ref="H3:J3"/>
    <mergeCell ref="C4:D4"/>
    <mergeCell ref="H7:J7"/>
    <mergeCell ref="C8:D8"/>
    <mergeCell ref="H11:J11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A50021"/>
  </sheetPr>
  <dimension ref="A1:AE1000"/>
  <sheetViews>
    <sheetView workbookViewId="0"/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0" width="12.75" customWidth="1"/>
    <col min="11" max="13" width="11" customWidth="1"/>
    <col min="14" max="24" width="7.875" customWidth="1"/>
    <col min="25" max="25" width="49.625" customWidth="1"/>
    <col min="26" max="31" width="7.875" customWidth="1"/>
  </cols>
  <sheetData>
    <row r="1" spans="1:31" ht="27.75" customHeight="1">
      <c r="A1" s="1" t="e">
        <f>#REF!</f>
        <v>#REF!</v>
      </c>
      <c r="B1" s="5"/>
      <c r="C1" s="2" t="s">
        <v>776</v>
      </c>
      <c r="D1" s="2"/>
      <c r="E1" s="689"/>
      <c r="F1" s="690"/>
      <c r="G1" s="689"/>
      <c r="H1" s="689"/>
      <c r="I1" s="689"/>
      <c r="J1" s="689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</row>
    <row r="2" spans="1:31" ht="27.75" customHeight="1">
      <c r="A2" s="4" t="s">
        <v>4</v>
      </c>
      <c r="B2" s="5"/>
      <c r="C2" s="2" t="s">
        <v>777</v>
      </c>
      <c r="D2" s="2"/>
      <c r="E2" s="689"/>
      <c r="F2" s="689"/>
      <c r="G2" s="689"/>
      <c r="H2" s="689"/>
      <c r="I2" s="689"/>
      <c r="J2" s="689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</row>
    <row r="3" spans="1:31" ht="27.75" customHeight="1">
      <c r="A3" s="9" t="s">
        <v>9</v>
      </c>
      <c r="B3" s="5"/>
      <c r="C3" s="10" t="s">
        <v>11</v>
      </c>
      <c r="D3" s="10"/>
      <c r="E3" s="10" t="s">
        <v>13</v>
      </c>
      <c r="F3" s="10"/>
      <c r="G3" s="10"/>
      <c r="H3" s="1148" t="s">
        <v>17</v>
      </c>
      <c r="I3" s="1110"/>
      <c r="J3" s="1118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</row>
    <row r="4" spans="1:31" ht="27.75" customHeight="1">
      <c r="A4" s="10" t="s">
        <v>15</v>
      </c>
      <c r="B4" s="5"/>
      <c r="C4" s="1144" t="s">
        <v>1001</v>
      </c>
      <c r="D4" s="1139"/>
      <c r="E4" s="1162" t="s">
        <v>1002</v>
      </c>
      <c r="F4" s="1110"/>
      <c r="G4" s="1118"/>
      <c r="H4" s="1162" t="s">
        <v>1003</v>
      </c>
      <c r="I4" s="1110"/>
      <c r="J4" s="1118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</row>
    <row r="5" spans="1:31" ht="27.75" customHeight="1">
      <c r="A5" s="10" t="s">
        <v>1004</v>
      </c>
      <c r="B5" s="5"/>
      <c r="C5" s="10"/>
      <c r="D5" s="10"/>
      <c r="E5" s="692" t="s">
        <v>1005</v>
      </c>
      <c r="F5" s="246"/>
      <c r="G5" s="246"/>
      <c r="H5" s="246"/>
      <c r="I5" s="246"/>
      <c r="J5" s="246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</row>
    <row r="6" spans="1:31" ht="27.75" customHeight="1">
      <c r="A6" s="10"/>
      <c r="B6" s="5"/>
      <c r="C6" s="10"/>
      <c r="D6" s="10"/>
      <c r="E6" s="742"/>
      <c r="F6" s="742"/>
      <c r="G6" s="742"/>
      <c r="H6" s="1148"/>
      <c r="I6" s="1110"/>
      <c r="J6" s="1118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</row>
    <row r="7" spans="1:31" ht="27.75" customHeight="1">
      <c r="A7" s="15"/>
      <c r="B7" s="5"/>
      <c r="C7" s="10" t="s">
        <v>24</v>
      </c>
      <c r="D7" s="10"/>
      <c r="E7" s="10" t="s">
        <v>420</v>
      </c>
      <c r="F7" s="10"/>
      <c r="G7" s="10"/>
      <c r="H7" s="1148" t="s">
        <v>421</v>
      </c>
      <c r="I7" s="1110"/>
      <c r="J7" s="1118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</row>
    <row r="8" spans="1:31" ht="27.75" customHeight="1">
      <c r="A8" s="15"/>
      <c r="B8" s="5"/>
      <c r="C8" s="1144" t="s">
        <v>1001</v>
      </c>
      <c r="D8" s="1139"/>
      <c r="E8" s="1162" t="s">
        <v>1002</v>
      </c>
      <c r="F8" s="1110"/>
      <c r="G8" s="1118"/>
      <c r="H8" s="1162" t="s">
        <v>1003</v>
      </c>
      <c r="I8" s="1110"/>
      <c r="J8" s="1118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</row>
    <row r="9" spans="1:31" ht="27.75" customHeight="1">
      <c r="A9" s="10"/>
      <c r="B9" s="10"/>
      <c r="C9" s="10"/>
      <c r="D9" s="10"/>
      <c r="E9" s="246" t="s">
        <v>1007</v>
      </c>
      <c r="F9" s="246"/>
      <c r="G9" s="246"/>
      <c r="H9" s="246"/>
      <c r="I9" s="246"/>
      <c r="J9" s="246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</row>
    <row r="10" spans="1:31" ht="27.75" customHeight="1">
      <c r="A10" s="524" t="s">
        <v>29</v>
      </c>
      <c r="B10" s="1152" t="s">
        <v>31</v>
      </c>
      <c r="C10" s="1101"/>
      <c r="D10" s="1102"/>
      <c r="E10" s="523">
        <v>10</v>
      </c>
      <c r="F10" s="524">
        <v>11</v>
      </c>
      <c r="G10" s="525">
        <v>12</v>
      </c>
      <c r="H10" s="1152" t="s">
        <v>34</v>
      </c>
      <c r="I10" s="1101"/>
      <c r="J10" s="1102"/>
      <c r="K10" s="1163" t="s">
        <v>35</v>
      </c>
      <c r="L10" s="1104"/>
      <c r="M10" s="1105"/>
      <c r="N10" s="934" t="s">
        <v>65</v>
      </c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  <c r="AA10" s="400"/>
      <c r="AB10" s="400"/>
      <c r="AC10" s="400"/>
      <c r="AD10" s="400"/>
      <c r="AE10" s="400"/>
    </row>
    <row r="11" spans="1:31" ht="27.75" customHeight="1">
      <c r="A11" s="779" t="s">
        <v>44</v>
      </c>
      <c r="B11" s="1112" t="s">
        <v>51</v>
      </c>
      <c r="C11" s="1110"/>
      <c r="D11" s="1118"/>
      <c r="E11" s="526" t="s">
        <v>54</v>
      </c>
      <c r="F11" s="25" t="s">
        <v>55</v>
      </c>
      <c r="G11" s="528" t="s">
        <v>56</v>
      </c>
      <c r="H11" s="1109" t="s">
        <v>57</v>
      </c>
      <c r="I11" s="1110"/>
      <c r="J11" s="1111"/>
      <c r="K11" s="1106"/>
      <c r="L11" s="1107"/>
      <c r="M11" s="1108"/>
      <c r="N11" s="934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  <c r="AA11" s="400"/>
      <c r="AB11" s="400"/>
      <c r="AC11" s="400"/>
      <c r="AD11" s="400"/>
      <c r="AE11" s="400"/>
    </row>
    <row r="12" spans="1:31" ht="27.75" customHeight="1">
      <c r="A12" s="33"/>
      <c r="B12" s="1153" t="s">
        <v>62</v>
      </c>
      <c r="C12" s="1114"/>
      <c r="D12" s="1120"/>
      <c r="E12" s="529"/>
      <c r="F12" s="37"/>
      <c r="G12" s="530" t="s">
        <v>78</v>
      </c>
      <c r="H12" s="38" t="s">
        <v>1014</v>
      </c>
      <c r="I12" s="38" t="s">
        <v>1015</v>
      </c>
      <c r="J12" s="38" t="s">
        <v>41</v>
      </c>
      <c r="K12" s="935" t="s">
        <v>83</v>
      </c>
      <c r="L12" s="935" t="s">
        <v>86</v>
      </c>
      <c r="M12" s="935" t="s">
        <v>87</v>
      </c>
      <c r="N12" s="934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  <c r="AA12" s="400"/>
      <c r="AB12" s="400"/>
      <c r="AC12" s="400"/>
      <c r="AD12" s="400"/>
      <c r="AE12" s="400"/>
    </row>
    <row r="13" spans="1:31" ht="27.75" customHeight="1">
      <c r="A13" s="113"/>
      <c r="B13" s="630"/>
      <c r="C13" s="899"/>
      <c r="D13" s="900"/>
      <c r="E13" s="901"/>
      <c r="F13" s="902"/>
      <c r="G13" s="903"/>
      <c r="H13" s="209"/>
      <c r="I13" s="209"/>
      <c r="J13" s="209"/>
      <c r="K13" s="699"/>
      <c r="L13" s="699"/>
      <c r="M13" s="699"/>
      <c r="N13" s="937"/>
      <c r="O13" s="938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27.75" customHeight="1">
      <c r="A14" s="267"/>
      <c r="B14" s="498"/>
      <c r="C14" s="499"/>
      <c r="D14" s="904"/>
      <c r="E14" s="565"/>
      <c r="F14" s="839"/>
      <c r="G14" s="565"/>
      <c r="H14" s="71"/>
      <c r="I14" s="71"/>
      <c r="J14" s="71"/>
      <c r="K14" s="376"/>
      <c r="L14" s="376"/>
      <c r="M14" s="376"/>
      <c r="N14" s="937"/>
      <c r="O14" s="939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</row>
    <row r="15" spans="1:31" ht="27.75" customHeight="1">
      <c r="A15" s="497"/>
      <c r="B15" s="498"/>
      <c r="C15" s="499"/>
      <c r="D15" s="904"/>
      <c r="E15" s="565"/>
      <c r="F15" s="839"/>
      <c r="G15" s="565"/>
      <c r="H15" s="71"/>
      <c r="I15" s="71"/>
      <c r="J15" s="71"/>
      <c r="K15" s="699"/>
      <c r="L15" s="699"/>
      <c r="M15" s="699"/>
      <c r="N15" s="937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</row>
    <row r="16" spans="1:31" ht="27.75" customHeight="1">
      <c r="A16" s="497"/>
      <c r="B16" s="567"/>
      <c r="C16" s="933"/>
      <c r="D16" s="328"/>
      <c r="E16" s="565"/>
      <c r="F16" s="839"/>
      <c r="G16" s="565"/>
      <c r="H16" s="71"/>
      <c r="I16" s="71"/>
      <c r="J16" s="71"/>
      <c r="K16" s="699"/>
      <c r="L16" s="699"/>
      <c r="M16" s="699"/>
      <c r="N16" s="937"/>
      <c r="O16" s="940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</row>
    <row r="17" spans="1:31" ht="27.75" customHeight="1">
      <c r="A17" s="497"/>
      <c r="B17" s="567"/>
      <c r="C17" s="933"/>
      <c r="D17" s="328"/>
      <c r="E17" s="565"/>
      <c r="F17" s="839"/>
      <c r="G17" s="565"/>
      <c r="H17" s="71"/>
      <c r="I17" s="71"/>
      <c r="J17" s="71"/>
      <c r="K17" s="699"/>
      <c r="L17" s="699"/>
      <c r="M17" s="699"/>
      <c r="N17" s="937"/>
      <c r="O17" s="943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</row>
    <row r="18" spans="1:31" ht="27.75" customHeight="1">
      <c r="A18" s="497"/>
      <c r="B18" s="567"/>
      <c r="C18" s="906"/>
      <c r="D18" s="328"/>
      <c r="E18" s="565"/>
      <c r="F18" s="565"/>
      <c r="G18" s="565"/>
      <c r="H18" s="71"/>
      <c r="I18" s="71"/>
      <c r="J18" s="71"/>
      <c r="K18" s="699"/>
      <c r="L18" s="699"/>
      <c r="M18" s="699"/>
      <c r="N18" s="937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</row>
    <row r="19" spans="1:31" ht="27.75" customHeight="1">
      <c r="A19" s="497"/>
      <c r="B19" s="567"/>
      <c r="C19" s="906"/>
      <c r="D19" s="328"/>
      <c r="E19" s="565"/>
      <c r="F19" s="565"/>
      <c r="G19" s="565"/>
      <c r="H19" s="71"/>
      <c r="I19" s="71"/>
      <c r="J19" s="71"/>
      <c r="K19" s="699"/>
      <c r="L19" s="699"/>
      <c r="M19" s="699"/>
      <c r="N19" s="937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</row>
    <row r="20" spans="1:31" ht="27.75" customHeight="1">
      <c r="A20" s="497"/>
      <c r="B20" s="567"/>
      <c r="C20" s="933"/>
      <c r="D20" s="328"/>
      <c r="E20" s="565"/>
      <c r="F20" s="565"/>
      <c r="G20" s="565"/>
      <c r="H20" s="71"/>
      <c r="I20" s="71"/>
      <c r="J20" s="71"/>
      <c r="K20" s="699"/>
      <c r="L20" s="699"/>
      <c r="M20" s="699"/>
      <c r="N20" s="937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</row>
    <row r="21" spans="1:31" ht="27.75" customHeight="1">
      <c r="A21" s="869"/>
      <c r="B21" s="1164"/>
      <c r="C21" s="1122"/>
      <c r="D21" s="1130"/>
      <c r="E21" s="565"/>
      <c r="F21" s="565"/>
      <c r="G21" s="565"/>
      <c r="H21" s="71"/>
      <c r="I21" s="71"/>
      <c r="J21" s="71"/>
      <c r="K21" s="699"/>
      <c r="L21" s="699"/>
      <c r="M21" s="699"/>
      <c r="N21" s="937"/>
      <c r="O21" s="869"/>
      <c r="P21" s="5"/>
      <c r="Q21" s="5"/>
      <c r="R21" s="5"/>
      <c r="S21" s="5"/>
      <c r="T21" s="5"/>
      <c r="U21" s="5"/>
      <c r="V21" s="944"/>
      <c r="W21" s="944"/>
      <c r="X21" s="945"/>
      <c r="Y21" s="946"/>
      <c r="Z21" s="690"/>
      <c r="AA21" s="947"/>
      <c r="AB21" s="690"/>
      <c r="AC21" s="862"/>
      <c r="AD21" s="862"/>
      <c r="AE21" s="862"/>
    </row>
    <row r="22" spans="1:31" ht="27.75" customHeight="1">
      <c r="A22" s="458"/>
      <c r="B22" s="498"/>
      <c r="C22" s="948"/>
      <c r="D22" s="948"/>
      <c r="E22" s="565"/>
      <c r="F22" s="839"/>
      <c r="G22" s="565"/>
      <c r="H22" s="71"/>
      <c r="I22" s="71"/>
      <c r="J22" s="71"/>
      <c r="K22" s="699"/>
      <c r="L22" s="699"/>
      <c r="M22" s="699"/>
      <c r="N22" s="937"/>
      <c r="O22" s="949"/>
      <c r="P22" s="5"/>
      <c r="Q22" s="5"/>
      <c r="R22" s="5"/>
      <c r="S22" s="5"/>
      <c r="T22" s="5"/>
      <c r="U22" s="5"/>
      <c r="V22" s="625"/>
      <c r="W22" s="944"/>
      <c r="X22" s="945"/>
      <c r="Y22" s="946"/>
      <c r="Z22" s="690"/>
      <c r="AA22" s="947"/>
      <c r="AB22" s="690"/>
      <c r="AC22" s="862"/>
      <c r="AD22" s="862"/>
      <c r="AE22" s="862"/>
    </row>
    <row r="23" spans="1:31" ht="27.75" customHeight="1">
      <c r="A23" s="267"/>
      <c r="B23" s="498"/>
      <c r="C23" s="948"/>
      <c r="D23" s="948"/>
      <c r="E23" s="565"/>
      <c r="F23" s="565"/>
      <c r="G23" s="565"/>
      <c r="H23" s="71"/>
      <c r="I23" s="71"/>
      <c r="J23" s="71"/>
      <c r="K23" s="699"/>
      <c r="L23" s="699"/>
      <c r="M23" s="699"/>
      <c r="N23" s="937"/>
      <c r="O23" s="5"/>
      <c r="P23" s="5"/>
      <c r="Q23" s="5"/>
      <c r="R23" s="5"/>
      <c r="S23" s="5"/>
      <c r="T23" s="5"/>
      <c r="U23" s="5"/>
      <c r="V23" s="625"/>
      <c r="W23" s="944"/>
      <c r="X23" s="950"/>
      <c r="Y23" s="946"/>
      <c r="Z23" s="951"/>
      <c r="AA23" s="952"/>
      <c r="AB23" s="951"/>
      <c r="AC23" s="953"/>
      <c r="AD23" s="953"/>
      <c r="AE23" s="953"/>
    </row>
    <row r="24" spans="1:31" ht="27.75" customHeight="1">
      <c r="A24" s="497"/>
      <c r="B24" s="748"/>
      <c r="C24" s="948"/>
      <c r="D24" s="948"/>
      <c r="E24" s="565"/>
      <c r="F24" s="565"/>
      <c r="G24" s="565"/>
      <c r="H24" s="71"/>
      <c r="I24" s="71"/>
      <c r="J24" s="71"/>
      <c r="K24" s="699"/>
      <c r="L24" s="699"/>
      <c r="M24" s="699"/>
      <c r="N24" s="937"/>
      <c r="O24" s="5"/>
      <c r="P24" s="5"/>
      <c r="Q24" s="5"/>
      <c r="R24" s="5"/>
      <c r="S24" s="5"/>
      <c r="T24" s="5"/>
      <c r="U24" s="5"/>
      <c r="V24" s="625"/>
      <c r="W24" s="944"/>
      <c r="X24" s="950"/>
      <c r="Y24" s="946"/>
      <c r="Z24" s="951"/>
      <c r="AA24" s="952"/>
      <c r="AB24" s="951"/>
      <c r="AC24" s="953"/>
      <c r="AD24" s="953"/>
      <c r="AE24" s="953"/>
    </row>
    <row r="25" spans="1:31" ht="27.75" customHeight="1">
      <c r="A25" s="497"/>
      <c r="B25" s="748"/>
      <c r="C25" s="948"/>
      <c r="D25" s="948"/>
      <c r="E25" s="565"/>
      <c r="F25" s="565"/>
      <c r="G25" s="565"/>
      <c r="H25" s="71"/>
      <c r="I25" s="71"/>
      <c r="J25" s="71"/>
      <c r="K25" s="699"/>
      <c r="L25" s="699"/>
      <c r="M25" s="699"/>
      <c r="N25" s="937"/>
      <c r="O25" s="5"/>
      <c r="P25" s="5"/>
      <c r="Q25" s="5"/>
      <c r="R25" s="5"/>
      <c r="S25" s="5"/>
      <c r="T25" s="5"/>
      <c r="U25" s="5"/>
      <c r="V25" s="625"/>
      <c r="W25" s="944"/>
      <c r="X25" s="950"/>
      <c r="Y25" s="946"/>
      <c r="Z25" s="951"/>
      <c r="AA25" s="952"/>
      <c r="AB25" s="951"/>
      <c r="AC25" s="953"/>
      <c r="AD25" s="953"/>
      <c r="AE25" s="953"/>
    </row>
    <row r="26" spans="1:31" ht="27.75" customHeight="1">
      <c r="A26" s="497"/>
      <c r="B26" s="567"/>
      <c r="C26" s="906"/>
      <c r="D26" s="328"/>
      <c r="E26" s="565"/>
      <c r="F26" s="565"/>
      <c r="G26" s="565"/>
      <c r="H26" s="71"/>
      <c r="I26" s="71"/>
      <c r="J26" s="71"/>
      <c r="K26" s="699"/>
      <c r="L26" s="699"/>
      <c r="M26" s="699"/>
      <c r="N26" s="937"/>
      <c r="O26" s="5"/>
      <c r="P26" s="5"/>
      <c r="Q26" s="5"/>
      <c r="R26" s="5"/>
      <c r="S26" s="5"/>
      <c r="T26" s="5"/>
      <c r="U26" s="5"/>
      <c r="V26" s="625"/>
      <c r="W26" s="60"/>
      <c r="X26" s="954"/>
      <c r="Y26" s="955"/>
      <c r="Z26" s="951"/>
      <c r="AA26" s="952"/>
      <c r="AB26" s="951"/>
      <c r="AC26" s="953"/>
      <c r="AD26" s="953"/>
      <c r="AE26" s="953"/>
    </row>
    <row r="27" spans="1:31" ht="27.75" customHeight="1">
      <c r="A27" s="497"/>
      <c r="B27" s="567"/>
      <c r="C27" s="906"/>
      <c r="D27" s="328"/>
      <c r="E27" s="565"/>
      <c r="F27" s="565"/>
      <c r="G27" s="565"/>
      <c r="H27" s="71"/>
      <c r="I27" s="71"/>
      <c r="J27" s="71"/>
      <c r="K27" s="699"/>
      <c r="L27" s="699"/>
      <c r="M27" s="699"/>
      <c r="N27" s="937"/>
      <c r="O27" s="5"/>
      <c r="P27" s="5"/>
      <c r="Q27" s="5"/>
      <c r="R27" s="5"/>
      <c r="S27" s="5"/>
      <c r="T27" s="5"/>
      <c r="U27" s="5"/>
      <c r="V27" s="625"/>
      <c r="W27" s="60"/>
      <c r="X27" s="954"/>
      <c r="Y27" s="955"/>
      <c r="Z27" s="951"/>
      <c r="AA27" s="951"/>
      <c r="AB27" s="951"/>
      <c r="AC27" s="953"/>
      <c r="AD27" s="953"/>
      <c r="AE27" s="953"/>
    </row>
    <row r="28" spans="1:31" ht="27.75" customHeight="1">
      <c r="A28" s="497"/>
      <c r="B28" s="567"/>
      <c r="C28" s="906"/>
      <c r="D28" s="328"/>
      <c r="E28" s="565"/>
      <c r="F28" s="565"/>
      <c r="G28" s="565"/>
      <c r="H28" s="71"/>
      <c r="I28" s="71"/>
      <c r="J28" s="71"/>
      <c r="K28" s="699"/>
      <c r="L28" s="699"/>
      <c r="M28" s="699"/>
      <c r="N28" s="937"/>
      <c r="O28" s="5"/>
      <c r="P28" s="5"/>
      <c r="Q28" s="5"/>
      <c r="R28" s="5"/>
      <c r="S28" s="5"/>
      <c r="T28" s="5"/>
      <c r="U28" s="5"/>
      <c r="V28" s="625"/>
      <c r="W28" s="60"/>
      <c r="X28" s="954"/>
      <c r="Y28" s="955"/>
      <c r="Z28" s="951"/>
      <c r="AA28" s="951"/>
      <c r="AB28" s="951"/>
      <c r="AC28" s="953"/>
      <c r="AD28" s="953"/>
      <c r="AE28" s="953"/>
    </row>
    <row r="29" spans="1:31" ht="27.75" customHeight="1">
      <c r="A29" s="497"/>
      <c r="B29" s="567"/>
      <c r="C29" s="906"/>
      <c r="D29" s="328"/>
      <c r="E29" s="565"/>
      <c r="F29" s="565"/>
      <c r="G29" s="565"/>
      <c r="H29" s="71"/>
      <c r="I29" s="71"/>
      <c r="J29" s="71"/>
      <c r="K29" s="699"/>
      <c r="L29" s="699"/>
      <c r="M29" s="699"/>
      <c r="N29" s="937"/>
      <c r="O29" s="5"/>
      <c r="P29" s="5"/>
      <c r="Q29" s="5"/>
      <c r="R29" s="5"/>
      <c r="S29" s="5"/>
      <c r="T29" s="5"/>
      <c r="U29" s="5"/>
      <c r="V29" s="625"/>
      <c r="W29" s="60"/>
      <c r="X29" s="954"/>
      <c r="Y29" s="955"/>
      <c r="Z29" s="951"/>
      <c r="AA29" s="951"/>
      <c r="AB29" s="951"/>
      <c r="AC29" s="953"/>
      <c r="AD29" s="953"/>
      <c r="AE29" s="953"/>
    </row>
    <row r="30" spans="1:31" ht="27.75" customHeight="1">
      <c r="A30" s="936"/>
      <c r="B30" s="567"/>
      <c r="C30" s="906"/>
      <c r="D30" s="578"/>
      <c r="E30" s="565"/>
      <c r="F30" s="565"/>
      <c r="G30" s="565"/>
      <c r="H30" s="71"/>
      <c r="I30" s="71"/>
      <c r="J30" s="71"/>
      <c r="K30" s="699"/>
      <c r="L30" s="699"/>
      <c r="M30" s="699"/>
      <c r="N30" s="937"/>
      <c r="O30" s="5"/>
      <c r="P30" s="5"/>
      <c r="Q30" s="5"/>
      <c r="R30" s="5"/>
      <c r="S30" s="5"/>
      <c r="T30" s="5"/>
      <c r="U30" s="5"/>
      <c r="V30" s="625"/>
      <c r="W30" s="956"/>
      <c r="X30" s="954"/>
      <c r="Y30" s="8"/>
      <c r="Z30" s="951"/>
      <c r="AA30" s="952"/>
      <c r="AB30" s="951"/>
      <c r="AC30" s="953"/>
      <c r="AD30" s="953"/>
      <c r="AE30" s="953"/>
    </row>
    <row r="31" spans="1:31" ht="27.75" customHeight="1">
      <c r="A31" s="957"/>
      <c r="B31" s="957"/>
      <c r="C31" s="958"/>
      <c r="D31" s="961"/>
      <c r="E31" s="665"/>
      <c r="F31" s="665"/>
      <c r="G31" s="665"/>
      <c r="H31" s="141"/>
      <c r="I31" s="141"/>
      <c r="J31" s="141"/>
      <c r="K31" s="699"/>
      <c r="L31" s="699"/>
      <c r="M31" s="699"/>
      <c r="N31" s="937"/>
      <c r="O31" s="5"/>
      <c r="P31" s="5"/>
      <c r="Q31" s="5"/>
      <c r="R31" s="5"/>
      <c r="S31" s="5"/>
      <c r="T31" s="5"/>
      <c r="U31" s="5"/>
      <c r="V31" s="944"/>
      <c r="W31" s="944"/>
      <c r="X31" s="962"/>
      <c r="Y31" s="401"/>
      <c r="Z31" s="951"/>
      <c r="AA31" s="952"/>
      <c r="AB31" s="951"/>
      <c r="AC31" s="953"/>
      <c r="AD31" s="953"/>
      <c r="AE31" s="953"/>
    </row>
    <row r="32" spans="1:31" ht="27.75" customHeight="1">
      <c r="A32" s="113"/>
      <c r="B32" s="630"/>
      <c r="C32" s="963"/>
      <c r="D32" s="963"/>
      <c r="E32" s="598"/>
      <c r="F32" s="902"/>
      <c r="G32" s="598"/>
      <c r="H32" s="209"/>
      <c r="I32" s="209"/>
      <c r="J32" s="209"/>
      <c r="K32" s="376"/>
      <c r="L32" s="376"/>
      <c r="M32" s="376"/>
      <c r="N32" s="937"/>
      <c r="O32" s="949"/>
      <c r="P32" s="5"/>
      <c r="Q32" s="5"/>
      <c r="R32" s="5"/>
      <c r="S32" s="5"/>
      <c r="T32" s="5"/>
      <c r="U32" s="5"/>
      <c r="V32" s="625"/>
      <c r="W32" s="944"/>
      <c r="X32" s="962"/>
      <c r="Y32" s="401"/>
      <c r="Z32" s="951"/>
      <c r="AA32" s="952"/>
      <c r="AB32" s="951"/>
      <c r="AC32" s="953"/>
      <c r="AD32" s="953"/>
      <c r="AE32" s="953"/>
    </row>
    <row r="33" spans="1:31" ht="27.75" customHeight="1">
      <c r="A33" s="458"/>
      <c r="B33" s="498"/>
      <c r="C33" s="948"/>
      <c r="D33" s="948"/>
      <c r="E33" s="565"/>
      <c r="F33" s="839"/>
      <c r="G33" s="565"/>
      <c r="H33" s="71"/>
      <c r="I33" s="71"/>
      <c r="J33" s="71"/>
      <c r="K33" s="699"/>
      <c r="L33" s="699"/>
      <c r="M33" s="699"/>
      <c r="N33" s="937"/>
      <c r="O33" s="5"/>
      <c r="P33" s="5"/>
      <c r="Q33" s="5"/>
      <c r="R33" s="5"/>
      <c r="S33" s="5"/>
      <c r="T33" s="5"/>
      <c r="U33" s="5"/>
      <c r="V33" s="625"/>
      <c r="W33" s="944"/>
      <c r="X33" s="962"/>
      <c r="Y33" s="401"/>
      <c r="Z33" s="951"/>
      <c r="AA33" s="952"/>
      <c r="AB33" s="951"/>
      <c r="AC33" s="953"/>
      <c r="AD33" s="953"/>
      <c r="AE33" s="953"/>
    </row>
    <row r="34" spans="1:31" ht="27.75" customHeight="1">
      <c r="A34" s="267"/>
      <c r="B34" s="498"/>
      <c r="C34" s="948"/>
      <c r="D34" s="948"/>
      <c r="E34" s="565"/>
      <c r="F34" s="565"/>
      <c r="G34" s="565"/>
      <c r="H34" s="71"/>
      <c r="I34" s="71"/>
      <c r="J34" s="71"/>
      <c r="K34" s="699"/>
      <c r="L34" s="699"/>
      <c r="M34" s="699"/>
      <c r="N34" s="937"/>
      <c r="O34" s="5"/>
      <c r="P34" s="5"/>
      <c r="Q34" s="5"/>
      <c r="R34" s="5"/>
      <c r="S34" s="5"/>
      <c r="T34" s="5"/>
      <c r="U34" s="5"/>
      <c r="V34" s="625"/>
      <c r="W34" s="60"/>
      <c r="X34" s="966"/>
      <c r="Y34" s="955"/>
      <c r="Z34" s="951"/>
      <c r="AA34" s="952"/>
      <c r="AB34" s="951"/>
      <c r="AC34" s="953"/>
      <c r="AD34" s="953"/>
      <c r="AE34" s="953"/>
    </row>
    <row r="35" spans="1:31" ht="27.75" customHeight="1">
      <c r="A35" s="497"/>
      <c r="B35" s="498"/>
      <c r="C35" s="948"/>
      <c r="D35" s="948"/>
      <c r="E35" s="565"/>
      <c r="F35" s="565"/>
      <c r="G35" s="565"/>
      <c r="H35" s="71"/>
      <c r="I35" s="71"/>
      <c r="J35" s="71"/>
      <c r="K35" s="699"/>
      <c r="L35" s="699"/>
      <c r="M35" s="699"/>
      <c r="N35" s="937"/>
      <c r="O35" s="5"/>
      <c r="P35" s="5"/>
      <c r="Q35" s="5"/>
      <c r="R35" s="5"/>
      <c r="S35" s="5"/>
      <c r="T35" s="5"/>
      <c r="U35" s="5"/>
      <c r="V35" s="625"/>
      <c r="W35" s="60"/>
      <c r="X35" s="966"/>
      <c r="Y35" s="955"/>
      <c r="Z35" s="951"/>
      <c r="AA35" s="951"/>
      <c r="AB35" s="951"/>
      <c r="AC35" s="953"/>
      <c r="AD35" s="953"/>
      <c r="AE35" s="953"/>
    </row>
    <row r="36" spans="1:31" ht="27.75" customHeight="1">
      <c r="A36" s="497"/>
      <c r="B36" s="567"/>
      <c r="C36" s="121"/>
      <c r="D36" s="328"/>
      <c r="E36" s="565"/>
      <c r="F36" s="565"/>
      <c r="G36" s="565"/>
      <c r="H36" s="71"/>
      <c r="I36" s="71"/>
      <c r="J36" s="71"/>
      <c r="K36" s="699"/>
      <c r="L36" s="699"/>
      <c r="M36" s="699"/>
      <c r="N36" s="937"/>
      <c r="O36" s="5"/>
      <c r="P36" s="5"/>
      <c r="Q36" s="5"/>
      <c r="R36" s="5"/>
      <c r="S36" s="5"/>
      <c r="T36" s="5"/>
      <c r="U36" s="5"/>
      <c r="V36" s="625"/>
      <c r="W36" s="60"/>
      <c r="X36" s="966"/>
      <c r="Y36" s="955"/>
      <c r="Z36" s="951"/>
      <c r="AA36" s="951"/>
      <c r="AB36" s="951"/>
      <c r="AC36" s="953"/>
      <c r="AD36" s="953"/>
      <c r="AE36" s="953"/>
    </row>
    <row r="37" spans="1:31" ht="27.75" customHeight="1">
      <c r="A37" s="497"/>
      <c r="B37" s="567"/>
      <c r="C37" s="121"/>
      <c r="D37" s="328"/>
      <c r="E37" s="565"/>
      <c r="F37" s="565"/>
      <c r="G37" s="565"/>
      <c r="H37" s="71"/>
      <c r="I37" s="71"/>
      <c r="J37" s="71"/>
      <c r="K37" s="699"/>
      <c r="L37" s="699"/>
      <c r="M37" s="699"/>
      <c r="N37" s="937"/>
      <c r="O37" s="5"/>
      <c r="P37" s="5"/>
      <c r="Q37" s="5"/>
      <c r="R37" s="5"/>
      <c r="S37" s="5"/>
      <c r="T37" s="5"/>
      <c r="U37" s="5"/>
      <c r="V37" s="625"/>
      <c r="W37" s="60"/>
      <c r="X37" s="966"/>
      <c r="Y37" s="955"/>
      <c r="Z37" s="951"/>
      <c r="AA37" s="951"/>
      <c r="AB37" s="951"/>
      <c r="AC37" s="953"/>
      <c r="AD37" s="953"/>
      <c r="AE37" s="953"/>
    </row>
    <row r="38" spans="1:31" ht="27.75" customHeight="1">
      <c r="A38" s="497"/>
      <c r="B38" s="567"/>
      <c r="C38" s="121"/>
      <c r="D38" s="328"/>
      <c r="E38" s="565"/>
      <c r="F38" s="565"/>
      <c r="G38" s="565"/>
      <c r="H38" s="71"/>
      <c r="I38" s="71"/>
      <c r="J38" s="71"/>
      <c r="K38" s="699"/>
      <c r="L38" s="699"/>
      <c r="M38" s="699"/>
      <c r="N38" s="937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</row>
    <row r="39" spans="1:31" ht="27.75" customHeight="1">
      <c r="A39" s="497"/>
      <c r="B39" s="567"/>
      <c r="C39" s="121"/>
      <c r="D39" s="328"/>
      <c r="E39" s="565"/>
      <c r="F39" s="565"/>
      <c r="G39" s="565"/>
      <c r="H39" s="71"/>
      <c r="I39" s="71"/>
      <c r="J39" s="71"/>
      <c r="K39" s="699"/>
      <c r="L39" s="699"/>
      <c r="M39" s="699"/>
      <c r="N39" s="937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27.75" customHeight="1">
      <c r="A40" s="497"/>
      <c r="B40" s="567"/>
      <c r="C40" s="906"/>
      <c r="D40" s="328"/>
      <c r="E40" s="565"/>
      <c r="F40" s="565"/>
      <c r="G40" s="565"/>
      <c r="H40" s="71"/>
      <c r="I40" s="71"/>
      <c r="J40" s="71"/>
      <c r="K40" s="699"/>
      <c r="L40" s="699"/>
      <c r="M40" s="699"/>
      <c r="N40" s="937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</row>
    <row r="41" spans="1:31" ht="27.75" customHeight="1">
      <c r="A41" s="969"/>
      <c r="B41" s="498"/>
      <c r="C41" s="948"/>
      <c r="D41" s="948"/>
      <c r="E41" s="565"/>
      <c r="F41" s="839"/>
      <c r="G41" s="565"/>
      <c r="H41" s="71"/>
      <c r="I41" s="71"/>
      <c r="J41" s="71"/>
      <c r="K41" s="376"/>
      <c r="L41" s="376"/>
      <c r="M41" s="376"/>
      <c r="N41" s="937"/>
      <c r="O41" s="949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</row>
    <row r="42" spans="1:31" ht="27.75" customHeight="1">
      <c r="A42" s="497"/>
      <c r="B42" s="498"/>
      <c r="C42" s="948"/>
      <c r="D42" s="948"/>
      <c r="E42" s="565"/>
      <c r="F42" s="839"/>
      <c r="G42" s="565"/>
      <c r="H42" s="71"/>
      <c r="I42" s="71"/>
      <c r="J42" s="71"/>
      <c r="K42" s="699"/>
      <c r="L42" s="699"/>
      <c r="M42" s="699"/>
      <c r="N42" s="937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</row>
    <row r="43" spans="1:31" ht="27.75" customHeight="1">
      <c r="A43" s="497"/>
      <c r="B43" s="498"/>
      <c r="C43" s="948"/>
      <c r="D43" s="948"/>
      <c r="E43" s="565"/>
      <c r="F43" s="839"/>
      <c r="G43" s="565"/>
      <c r="H43" s="71"/>
      <c r="I43" s="71"/>
      <c r="J43" s="71"/>
      <c r="K43" s="699"/>
      <c r="L43" s="699"/>
      <c r="M43" s="699"/>
      <c r="N43" s="937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</row>
    <row r="44" spans="1:31" ht="27.75" customHeight="1">
      <c r="A44" s="497"/>
      <c r="B44" s="498"/>
      <c r="C44" s="948"/>
      <c r="D44" s="948"/>
      <c r="E44" s="565"/>
      <c r="F44" s="565"/>
      <c r="G44" s="565"/>
      <c r="H44" s="71"/>
      <c r="I44" s="71"/>
      <c r="J44" s="71"/>
      <c r="K44" s="699"/>
      <c r="L44" s="699"/>
      <c r="M44" s="699"/>
      <c r="N44" s="937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</row>
    <row r="45" spans="1:31" ht="27.75" customHeight="1">
      <c r="A45" s="497"/>
      <c r="B45" s="498"/>
      <c r="C45" s="948"/>
      <c r="D45" s="948"/>
      <c r="E45" s="565"/>
      <c r="F45" s="565"/>
      <c r="G45" s="565"/>
      <c r="H45" s="71"/>
      <c r="I45" s="71"/>
      <c r="J45" s="71"/>
      <c r="K45" s="699"/>
      <c r="L45" s="699"/>
      <c r="M45" s="699"/>
      <c r="N45" s="937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</row>
    <row r="46" spans="1:31" ht="27.75" customHeight="1">
      <c r="A46" s="497"/>
      <c r="B46" s="567"/>
      <c r="C46" s="121"/>
      <c r="D46" s="328"/>
      <c r="E46" s="565"/>
      <c r="F46" s="565"/>
      <c r="G46" s="565"/>
      <c r="H46" s="71"/>
      <c r="I46" s="71"/>
      <c r="J46" s="71"/>
      <c r="K46" s="699"/>
      <c r="L46" s="699"/>
      <c r="M46" s="699"/>
      <c r="N46" s="937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</row>
    <row r="47" spans="1:31" ht="27.75" customHeight="1">
      <c r="A47" s="497"/>
      <c r="B47" s="567"/>
      <c r="C47" s="121"/>
      <c r="D47" s="328"/>
      <c r="E47" s="565"/>
      <c r="F47" s="565"/>
      <c r="G47" s="565"/>
      <c r="H47" s="71"/>
      <c r="I47" s="71"/>
      <c r="J47" s="71"/>
      <c r="K47" s="699"/>
      <c r="L47" s="699"/>
      <c r="M47" s="699"/>
      <c r="N47" s="937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</row>
    <row r="48" spans="1:31" ht="27.75" customHeight="1">
      <c r="A48" s="497"/>
      <c r="B48" s="567"/>
      <c r="C48" s="121"/>
      <c r="D48" s="328"/>
      <c r="E48" s="565"/>
      <c r="F48" s="565"/>
      <c r="G48" s="565"/>
      <c r="H48" s="71"/>
      <c r="I48" s="71"/>
      <c r="J48" s="71"/>
      <c r="K48" s="699"/>
      <c r="L48" s="699"/>
      <c r="M48" s="699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</row>
    <row r="49" spans="1:31" ht="27.75" customHeight="1">
      <c r="A49" s="497"/>
      <c r="B49" s="567"/>
      <c r="C49" s="121"/>
      <c r="D49" s="328"/>
      <c r="E49" s="565"/>
      <c r="F49" s="565"/>
      <c r="G49" s="565"/>
      <c r="H49" s="71"/>
      <c r="I49" s="71"/>
      <c r="J49" s="71"/>
      <c r="K49" s="699"/>
      <c r="L49" s="699"/>
      <c r="M49" s="699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27.75" customHeight="1">
      <c r="A50" s="497"/>
      <c r="B50" s="567"/>
      <c r="C50" s="121"/>
      <c r="D50" s="328"/>
      <c r="E50" s="565"/>
      <c r="F50" s="565"/>
      <c r="G50" s="565"/>
      <c r="H50" s="71"/>
      <c r="I50" s="71"/>
      <c r="J50" s="71"/>
      <c r="K50" s="94"/>
      <c r="L50" s="94"/>
      <c r="M50" s="94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</row>
    <row r="51" spans="1:31" ht="27.75" customHeight="1">
      <c r="A51" s="975"/>
      <c r="B51" s="1160"/>
      <c r="C51" s="1122"/>
      <c r="D51" s="1130"/>
      <c r="E51" s="565"/>
      <c r="F51" s="839"/>
      <c r="G51" s="375"/>
      <c r="H51" s="71"/>
      <c r="I51" s="71"/>
      <c r="J51" s="71"/>
      <c r="K51" s="976"/>
      <c r="L51" s="91"/>
      <c r="M51" s="91"/>
      <c r="N51" s="937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</row>
    <row r="52" spans="1:31" ht="27.75" customHeight="1">
      <c r="A52" s="498"/>
      <c r="B52" s="1160"/>
      <c r="C52" s="1122"/>
      <c r="D52" s="1130"/>
      <c r="E52" s="565"/>
      <c r="F52" s="839"/>
      <c r="G52" s="375"/>
      <c r="H52" s="71"/>
      <c r="I52" s="71"/>
      <c r="J52" s="71"/>
      <c r="K52" s="91"/>
      <c r="L52" s="91"/>
      <c r="M52" s="91"/>
      <c r="N52" s="937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</row>
    <row r="53" spans="1:31" ht="27.75" customHeight="1">
      <c r="A53" s="267"/>
      <c r="B53" s="301"/>
      <c r="C53" s="80"/>
      <c r="D53" s="225"/>
      <c r="E53" s="565"/>
      <c r="F53" s="70"/>
      <c r="G53" s="375"/>
      <c r="H53" s="71"/>
      <c r="I53" s="71"/>
      <c r="J53" s="71"/>
      <c r="K53" s="71"/>
      <c r="L53" s="71"/>
      <c r="M53" s="71"/>
      <c r="N53" s="937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</row>
    <row r="54" spans="1:31" ht="27.75" customHeight="1">
      <c r="A54" s="307"/>
      <c r="B54" s="301"/>
      <c r="C54" s="80"/>
      <c r="D54" s="225"/>
      <c r="E54" s="565"/>
      <c r="F54" s="70"/>
      <c r="G54" s="565"/>
      <c r="H54" s="71"/>
      <c r="I54" s="71"/>
      <c r="J54" s="71"/>
      <c r="K54" s="71"/>
      <c r="L54" s="71"/>
      <c r="M54" s="71"/>
      <c r="N54" s="937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</row>
    <row r="55" spans="1:31" ht="27.75" customHeight="1">
      <c r="A55" s="869"/>
      <c r="B55" s="301"/>
      <c r="C55" s="80"/>
      <c r="D55" s="225"/>
      <c r="E55" s="70"/>
      <c r="F55" s="70"/>
      <c r="G55" s="375"/>
      <c r="H55" s="71"/>
      <c r="I55" s="71"/>
      <c r="J55" s="71"/>
      <c r="K55" s="71"/>
      <c r="L55" s="71"/>
      <c r="M55" s="71"/>
      <c r="N55" s="937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</row>
    <row r="56" spans="1:31" ht="27.75" customHeight="1">
      <c r="A56" s="869"/>
      <c r="B56" s="301"/>
      <c r="C56" s="80"/>
      <c r="D56" s="225"/>
      <c r="E56" s="70"/>
      <c r="F56" s="70"/>
      <c r="G56" s="70"/>
      <c r="H56" s="71"/>
      <c r="I56" s="71"/>
      <c r="J56" s="71"/>
      <c r="K56" s="71"/>
      <c r="L56" s="71"/>
      <c r="M56" s="71"/>
      <c r="N56" s="937"/>
      <c r="O56" s="5"/>
      <c r="P56" s="5"/>
      <c r="Q56" s="5"/>
      <c r="R56" s="1165"/>
      <c r="S56" s="1139"/>
      <c r="T56" s="1139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</row>
    <row r="57" spans="1:31" ht="27.75" customHeight="1">
      <c r="A57" s="978"/>
      <c r="B57" s="979"/>
      <c r="C57" s="979"/>
      <c r="D57" s="979"/>
      <c r="E57" s="565"/>
      <c r="F57" s="565"/>
      <c r="G57" s="565"/>
      <c r="H57" s="71"/>
      <c r="I57" s="71"/>
      <c r="J57" s="71"/>
      <c r="K57" s="94"/>
      <c r="L57" s="94"/>
      <c r="M57" s="94"/>
      <c r="N57" s="937"/>
      <c r="O57" s="5"/>
      <c r="P57" s="5"/>
      <c r="Q57" s="5"/>
      <c r="R57" s="1165"/>
      <c r="S57" s="1139"/>
      <c r="T57" s="1139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</row>
    <row r="58" spans="1:31" ht="27.75" customHeight="1">
      <c r="A58" s="980"/>
      <c r="B58" s="1158"/>
      <c r="C58" s="1122"/>
      <c r="D58" s="1130"/>
      <c r="E58" s="376"/>
      <c r="F58" s="981"/>
      <c r="G58" s="976"/>
      <c r="H58" s="462"/>
      <c r="I58" s="462"/>
      <c r="J58" s="462"/>
      <c r="K58" s="94"/>
      <c r="L58" s="94"/>
      <c r="M58" s="94"/>
      <c r="N58" s="937"/>
      <c r="O58" s="5"/>
      <c r="P58" s="5"/>
      <c r="Q58" s="5"/>
      <c r="R58" s="977"/>
      <c r="S58" s="977"/>
      <c r="T58" s="977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</row>
    <row r="59" spans="1:31" ht="27.75" customHeight="1">
      <c r="A59" s="980"/>
      <c r="B59" s="1169"/>
      <c r="C59" s="1170"/>
      <c r="D59" s="1171"/>
      <c r="E59" s="376"/>
      <c r="F59" s="981"/>
      <c r="G59" s="976"/>
      <c r="H59" s="462"/>
      <c r="I59" s="462"/>
      <c r="J59" s="462"/>
      <c r="K59" s="94"/>
      <c r="L59" s="94"/>
      <c r="M59" s="94"/>
      <c r="N59" s="937"/>
      <c r="O59" s="5"/>
      <c r="P59" s="5"/>
      <c r="Q59" s="5"/>
      <c r="R59" s="977"/>
      <c r="S59" s="977"/>
      <c r="T59" s="977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</row>
    <row r="60" spans="1:31" ht="27.75" customHeight="1">
      <c r="A60" s="985"/>
      <c r="B60" s="116"/>
      <c r="C60" s="118"/>
      <c r="D60" s="119"/>
      <c r="E60" s="376"/>
      <c r="F60" s="371"/>
      <c r="G60" s="976"/>
      <c r="H60" s="462"/>
      <c r="I60" s="462"/>
      <c r="J60" s="462"/>
      <c r="K60" s="94"/>
      <c r="L60" s="94"/>
      <c r="M60" s="94"/>
      <c r="N60" s="937"/>
      <c r="O60" s="5"/>
      <c r="P60" s="5"/>
      <c r="Q60" s="5"/>
      <c r="R60" s="977"/>
      <c r="S60" s="977"/>
      <c r="T60" s="977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</row>
    <row r="61" spans="1:31" ht="27.75" customHeight="1">
      <c r="A61" s="980"/>
      <c r="B61" s="116"/>
      <c r="C61" s="118"/>
      <c r="D61" s="119"/>
      <c r="E61" s="376"/>
      <c r="F61" s="371"/>
      <c r="G61" s="376"/>
      <c r="H61" s="462"/>
      <c r="I61" s="462"/>
      <c r="J61" s="462"/>
      <c r="K61" s="94"/>
      <c r="L61" s="94"/>
      <c r="M61" s="94"/>
      <c r="N61" s="937"/>
      <c r="O61" s="5"/>
      <c r="P61" s="5"/>
      <c r="Q61" s="5"/>
      <c r="R61" s="987"/>
      <c r="S61" s="987"/>
      <c r="T61" s="987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</row>
    <row r="62" spans="1:31" ht="27.75" customHeight="1">
      <c r="A62" s="980"/>
      <c r="B62" s="116"/>
      <c r="C62" s="118"/>
      <c r="D62" s="119"/>
      <c r="E62" s="371"/>
      <c r="F62" s="371"/>
      <c r="G62" s="976"/>
      <c r="H62" s="462"/>
      <c r="I62" s="462"/>
      <c r="J62" s="462"/>
      <c r="K62" s="94"/>
      <c r="L62" s="94"/>
      <c r="M62" s="94"/>
      <c r="N62" s="937"/>
      <c r="O62" s="5"/>
      <c r="P62" s="5"/>
      <c r="Q62" s="5"/>
      <c r="R62" s="987"/>
      <c r="S62" s="954"/>
      <c r="T62" s="954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</row>
    <row r="63" spans="1:31" ht="27.75" customHeight="1">
      <c r="A63" s="980"/>
      <c r="B63" s="116"/>
      <c r="C63" s="118"/>
      <c r="D63" s="119"/>
      <c r="E63" s="376"/>
      <c r="F63" s="376"/>
      <c r="G63" s="376"/>
      <c r="H63" s="462"/>
      <c r="I63" s="462"/>
      <c r="J63" s="462"/>
      <c r="K63" s="94"/>
      <c r="L63" s="94"/>
      <c r="M63" s="94"/>
      <c r="N63" s="937"/>
      <c r="O63" s="5"/>
      <c r="P63" s="5"/>
      <c r="Q63" s="5"/>
      <c r="R63" s="987"/>
      <c r="S63" s="954"/>
      <c r="T63" s="954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</row>
    <row r="64" spans="1:31" ht="27.75" customHeight="1">
      <c r="A64" s="980"/>
      <c r="B64" s="1172"/>
      <c r="C64" s="1139"/>
      <c r="D64" s="1173"/>
      <c r="E64" s="376"/>
      <c r="F64" s="376"/>
      <c r="G64" s="376"/>
      <c r="H64" s="462"/>
      <c r="I64" s="462"/>
      <c r="J64" s="462"/>
      <c r="K64" s="94"/>
      <c r="L64" s="94"/>
      <c r="M64" s="94"/>
      <c r="N64" s="937"/>
      <c r="O64" s="5"/>
      <c r="P64" s="5"/>
      <c r="Q64" s="5"/>
      <c r="R64" s="987"/>
      <c r="S64" s="954"/>
      <c r="T64" s="954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</row>
    <row r="65" spans="1:31" ht="27.75" customHeight="1">
      <c r="A65" s="980"/>
      <c r="B65" s="990"/>
      <c r="C65" s="990"/>
      <c r="D65" s="990"/>
      <c r="E65" s="376"/>
      <c r="F65" s="376"/>
      <c r="G65" s="376"/>
      <c r="H65" s="462"/>
      <c r="I65" s="462"/>
      <c r="J65" s="462"/>
      <c r="K65" s="94"/>
      <c r="L65" s="94"/>
      <c r="M65" s="94"/>
      <c r="N65" s="937"/>
      <c r="O65" s="5"/>
      <c r="P65" s="5"/>
      <c r="Q65" s="5"/>
      <c r="R65" s="987"/>
      <c r="S65" s="954"/>
      <c r="T65" s="954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</row>
    <row r="66" spans="1:31" ht="27.75" customHeight="1">
      <c r="A66" s="267"/>
      <c r="B66" s="531"/>
      <c r="C66" s="991"/>
      <c r="D66" s="991"/>
      <c r="E66" s="565"/>
      <c r="F66" s="839"/>
      <c r="G66" s="375"/>
      <c r="H66" s="94"/>
      <c r="I66" s="94"/>
      <c r="J66" s="94"/>
      <c r="K66" s="976"/>
      <c r="L66" s="91"/>
      <c r="M66" s="91"/>
      <c r="N66" s="937"/>
      <c r="O66" s="5"/>
      <c r="P66" s="5"/>
      <c r="Q66" s="5"/>
      <c r="R66" s="1174"/>
      <c r="S66" s="1139"/>
      <c r="T66" s="1139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</row>
    <row r="67" spans="1:31" ht="27.75" customHeight="1">
      <c r="A67" s="267"/>
      <c r="B67" s="531"/>
      <c r="C67" s="991"/>
      <c r="D67" s="991"/>
      <c r="E67" s="565"/>
      <c r="F67" s="839"/>
      <c r="G67" s="375"/>
      <c r="H67" s="94"/>
      <c r="I67" s="94"/>
      <c r="J67" s="94"/>
      <c r="K67" s="91"/>
      <c r="L67" s="91"/>
      <c r="M67" s="91"/>
      <c r="N67" s="937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</row>
    <row r="68" spans="1:31" ht="27.75" customHeight="1">
      <c r="A68" s="267"/>
      <c r="B68" s="301"/>
      <c r="C68" s="118"/>
      <c r="D68" s="888"/>
      <c r="E68" s="565"/>
      <c r="F68" s="839"/>
      <c r="G68" s="375"/>
      <c r="H68" s="71"/>
      <c r="I68" s="71"/>
      <c r="J68" s="71"/>
      <c r="K68" s="94"/>
      <c r="L68" s="94"/>
      <c r="M68" s="94"/>
      <c r="N68" s="937"/>
      <c r="O68" s="80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</row>
    <row r="69" spans="1:31" ht="27.75" customHeight="1">
      <c r="A69" s="307"/>
      <c r="B69" s="301"/>
      <c r="C69" s="80"/>
      <c r="D69" s="888"/>
      <c r="E69" s="565"/>
      <c r="F69" s="839"/>
      <c r="G69" s="565"/>
      <c r="H69" s="71"/>
      <c r="I69" s="71"/>
      <c r="J69" s="71"/>
      <c r="K69" s="94"/>
      <c r="L69" s="94"/>
      <c r="M69" s="94"/>
      <c r="N69" s="937"/>
      <c r="O69" s="80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</row>
    <row r="70" spans="1:31" ht="27.75" customHeight="1">
      <c r="A70" s="992"/>
      <c r="B70" s="301"/>
      <c r="C70" s="80"/>
      <c r="D70" s="888"/>
      <c r="E70" s="329"/>
      <c r="F70" s="94"/>
      <c r="G70" s="375"/>
      <c r="H70" s="71"/>
      <c r="I70" s="71"/>
      <c r="J70" s="71"/>
      <c r="K70" s="73"/>
      <c r="L70" s="73"/>
      <c r="M70" s="73"/>
      <c r="N70" s="937"/>
      <c r="O70" s="80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</row>
    <row r="71" spans="1:31" ht="27.75" customHeight="1">
      <c r="A71" s="993"/>
      <c r="B71" s="301"/>
      <c r="C71" s="118"/>
      <c r="D71" s="888"/>
      <c r="E71" s="329"/>
      <c r="F71" s="94"/>
      <c r="G71" s="511"/>
      <c r="H71" s="71"/>
      <c r="I71" s="71"/>
      <c r="J71" s="71"/>
      <c r="K71" s="73"/>
      <c r="L71" s="73"/>
      <c r="M71" s="73"/>
      <c r="N71" s="937"/>
      <c r="O71" s="80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</row>
    <row r="72" spans="1:31" ht="27.75" customHeight="1">
      <c r="A72" s="993"/>
      <c r="B72" s="301"/>
      <c r="C72" s="80"/>
      <c r="D72" s="888"/>
      <c r="E72" s="329"/>
      <c r="F72" s="94"/>
      <c r="G72" s="511"/>
      <c r="H72" s="71"/>
      <c r="I72" s="71"/>
      <c r="J72" s="71"/>
      <c r="K72" s="71"/>
      <c r="L72" s="71"/>
      <c r="M72" s="71"/>
      <c r="N72" s="937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</row>
    <row r="73" spans="1:31" ht="27.75" customHeight="1">
      <c r="A73" s="978"/>
      <c r="B73" s="996"/>
      <c r="C73" s="997"/>
      <c r="D73" s="999"/>
      <c r="E73" s="565"/>
      <c r="F73" s="565"/>
      <c r="G73" s="565"/>
      <c r="H73" s="71"/>
      <c r="I73" s="71"/>
      <c r="J73" s="71"/>
      <c r="K73" s="71"/>
      <c r="L73" s="71"/>
      <c r="M73" s="71"/>
      <c r="N73" s="937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</row>
    <row r="74" spans="1:31" ht="27.75" customHeight="1">
      <c r="A74" s="267"/>
      <c r="B74" s="458"/>
      <c r="C74" s="1001"/>
      <c r="D74" s="1002"/>
      <c r="E74" s="565"/>
      <c r="F74" s="839"/>
      <c r="G74" s="375"/>
      <c r="H74" s="1003"/>
      <c r="I74" s="1003"/>
      <c r="J74" s="1004"/>
      <c r="K74" s="976"/>
      <c r="L74" s="91"/>
      <c r="M74" s="91"/>
      <c r="N74" s="937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</row>
    <row r="75" spans="1:31" ht="27.75" customHeight="1">
      <c r="A75" s="267"/>
      <c r="B75" s="458"/>
      <c r="C75" s="1001"/>
      <c r="D75" s="1002"/>
      <c r="E75" s="565"/>
      <c r="F75" s="839"/>
      <c r="G75" s="375"/>
      <c r="H75" s="1003"/>
      <c r="I75" s="1003"/>
      <c r="J75" s="1004"/>
      <c r="K75" s="91"/>
      <c r="L75" s="91"/>
      <c r="M75" s="91"/>
      <c r="N75" s="937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</row>
    <row r="76" spans="1:31" ht="27.75" customHeight="1">
      <c r="A76" s="978"/>
      <c r="B76" s="458"/>
      <c r="C76" s="1001"/>
      <c r="D76" s="1002"/>
      <c r="E76" s="565"/>
      <c r="F76" s="839"/>
      <c r="G76" s="375"/>
      <c r="H76" s="1003"/>
      <c r="I76" s="1003"/>
      <c r="J76" s="1004"/>
      <c r="K76" s="1004"/>
      <c r="L76" s="1004"/>
      <c r="M76" s="1004"/>
      <c r="N76" s="937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</row>
    <row r="77" spans="1:31" ht="27.75" customHeight="1">
      <c r="A77" s="869"/>
      <c r="B77" s="301"/>
      <c r="C77" s="118"/>
      <c r="D77" s="225"/>
      <c r="E77" s="565"/>
      <c r="F77" s="565"/>
      <c r="G77" s="565"/>
      <c r="H77" s="71"/>
      <c r="I77" s="71"/>
      <c r="J77" s="71"/>
      <c r="K77" s="71"/>
      <c r="L77" s="71"/>
      <c r="M77" s="71"/>
      <c r="N77" s="937"/>
      <c r="O77" s="80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</row>
    <row r="78" spans="1:31" ht="27.75" customHeight="1">
      <c r="A78" s="869"/>
      <c r="B78" s="301"/>
      <c r="C78" s="118"/>
      <c r="D78" s="225"/>
      <c r="E78" s="565"/>
      <c r="F78" s="565"/>
      <c r="G78" s="375"/>
      <c r="H78" s="71"/>
      <c r="I78" s="71"/>
      <c r="J78" s="71"/>
      <c r="K78" s="71"/>
      <c r="L78" s="71"/>
      <c r="M78" s="71"/>
      <c r="N78" s="937"/>
      <c r="O78" s="80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</row>
    <row r="79" spans="1:31" ht="27.75" customHeight="1">
      <c r="A79" s="533"/>
      <c r="B79" s="301"/>
      <c r="C79" s="118"/>
      <c r="D79" s="225"/>
      <c r="E79" s="565"/>
      <c r="F79" s="565"/>
      <c r="G79" s="565"/>
      <c r="H79" s="71"/>
      <c r="I79" s="71"/>
      <c r="J79" s="71"/>
      <c r="K79" s="71"/>
      <c r="L79" s="71"/>
      <c r="M79" s="71"/>
      <c r="N79" s="937"/>
      <c r="O79" s="80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</row>
    <row r="80" spans="1:31" ht="27.75" customHeight="1">
      <c r="A80" s="869"/>
      <c r="B80" s="301"/>
      <c r="C80" s="118"/>
      <c r="D80" s="225"/>
      <c r="E80" s="565"/>
      <c r="F80" s="565"/>
      <c r="G80" s="565"/>
      <c r="H80" s="71"/>
      <c r="I80" s="71"/>
      <c r="J80" s="71"/>
      <c r="K80" s="71"/>
      <c r="L80" s="71"/>
      <c r="M80" s="71"/>
      <c r="N80" s="937"/>
      <c r="O80" s="80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</row>
    <row r="81" spans="1:31" ht="27.75" customHeight="1">
      <c r="A81" s="869"/>
      <c r="B81" s="224"/>
      <c r="C81" s="80"/>
      <c r="D81" s="225"/>
      <c r="E81" s="565"/>
      <c r="F81" s="565"/>
      <c r="G81" s="565"/>
      <c r="H81" s="71"/>
      <c r="I81" s="71"/>
      <c r="J81" s="71"/>
      <c r="K81" s="71"/>
      <c r="L81" s="71"/>
      <c r="M81" s="71"/>
      <c r="N81" s="937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</row>
    <row r="82" spans="1:31" ht="27.75" customHeight="1">
      <c r="A82" s="307"/>
      <c r="B82" s="458"/>
      <c r="C82" s="1007"/>
      <c r="D82" s="283"/>
      <c r="E82" s="565"/>
      <c r="F82" s="839"/>
      <c r="G82" s="1008"/>
      <c r="H82" s="1003"/>
      <c r="I82" s="1003"/>
      <c r="J82" s="1004"/>
      <c r="K82" s="1010"/>
      <c r="L82" s="1004"/>
      <c r="M82" s="1004"/>
      <c r="N82" s="937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</row>
    <row r="83" spans="1:31" ht="27.75" customHeight="1">
      <c r="A83" s="307"/>
      <c r="B83" s="458"/>
      <c r="C83" s="1007"/>
      <c r="D83" s="283"/>
      <c r="E83" s="565"/>
      <c r="F83" s="839"/>
      <c r="G83" s="429"/>
      <c r="H83" s="1003"/>
      <c r="I83" s="1003"/>
      <c r="J83" s="1004"/>
      <c r="K83" s="875"/>
      <c r="L83" s="1004"/>
      <c r="M83" s="1004"/>
      <c r="N83" s="937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</row>
    <row r="84" spans="1:31" ht="27.75" customHeight="1">
      <c r="A84" s="267"/>
      <c r="B84" s="301"/>
      <c r="C84" s="80"/>
      <c r="D84" s="225"/>
      <c r="E84" s="565"/>
      <c r="F84" s="839"/>
      <c r="G84" s="1008"/>
      <c r="H84" s="71"/>
      <c r="I84" s="71"/>
      <c r="J84" s="71"/>
      <c r="K84" s="71"/>
      <c r="L84" s="71"/>
      <c r="M84" s="71"/>
      <c r="N84" s="937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</row>
    <row r="85" spans="1:31" ht="27.75" customHeight="1">
      <c r="A85" s="1012"/>
      <c r="B85" s="301"/>
      <c r="C85" s="224"/>
      <c r="D85" s="225"/>
      <c r="E85" s="565"/>
      <c r="F85" s="565"/>
      <c r="G85" s="1013"/>
      <c r="H85" s="71"/>
      <c r="I85" s="71"/>
      <c r="J85" s="71"/>
      <c r="K85" s="71"/>
      <c r="L85" s="71"/>
      <c r="M85" s="71"/>
      <c r="N85" s="937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</row>
    <row r="86" spans="1:31" ht="27.75" customHeight="1">
      <c r="A86" s="533"/>
      <c r="B86" s="301"/>
      <c r="C86" s="80"/>
      <c r="D86" s="225"/>
      <c r="E86" s="565"/>
      <c r="F86" s="565"/>
      <c r="G86" s="565"/>
      <c r="H86" s="71"/>
      <c r="I86" s="71"/>
      <c r="J86" s="71"/>
      <c r="K86" s="71"/>
      <c r="L86" s="71"/>
      <c r="M86" s="71"/>
      <c r="N86" s="937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</row>
    <row r="87" spans="1:31" ht="27.75" customHeight="1">
      <c r="A87" s="533"/>
      <c r="B87" s="301"/>
      <c r="C87" s="80"/>
      <c r="D87" s="225"/>
      <c r="E87" s="565"/>
      <c r="F87" s="565"/>
      <c r="G87" s="565"/>
      <c r="H87" s="71"/>
      <c r="I87" s="71"/>
      <c r="J87" s="71"/>
      <c r="K87" s="71"/>
      <c r="L87" s="71"/>
      <c r="M87" s="71"/>
      <c r="N87" s="937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</row>
    <row r="88" spans="1:31" ht="27.75" customHeight="1">
      <c r="A88" s="533"/>
      <c r="B88" s="301"/>
      <c r="C88" s="80"/>
      <c r="D88" s="225"/>
      <c r="E88" s="565"/>
      <c r="F88" s="565"/>
      <c r="G88" s="565"/>
      <c r="H88" s="71"/>
      <c r="I88" s="71"/>
      <c r="J88" s="71"/>
      <c r="K88" s="71"/>
      <c r="L88" s="71"/>
      <c r="M88" s="71"/>
      <c r="N88" s="937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</row>
    <row r="89" spans="1:31" ht="27.75" customHeight="1">
      <c r="A89" s="307"/>
      <c r="B89" s="458"/>
      <c r="C89" s="1007"/>
      <c r="D89" s="283"/>
      <c r="E89" s="565"/>
      <c r="F89" s="839"/>
      <c r="G89" s="1008"/>
      <c r="H89" s="1003"/>
      <c r="I89" s="1014"/>
      <c r="J89" s="1015"/>
      <c r="K89" s="1010"/>
      <c r="L89" s="1015"/>
      <c r="M89" s="1015"/>
      <c r="N89" s="937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</row>
    <row r="90" spans="1:31" ht="27.75" customHeight="1">
      <c r="A90" s="307"/>
      <c r="B90" s="301"/>
      <c r="C90" s="224"/>
      <c r="D90" s="225"/>
      <c r="E90" s="565"/>
      <c r="F90" s="839"/>
      <c r="G90" s="429"/>
      <c r="H90" s="71"/>
      <c r="I90" s="874"/>
      <c r="J90" s="874"/>
      <c r="K90" s="875"/>
      <c r="L90" s="874"/>
      <c r="M90" s="874"/>
      <c r="N90" s="937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</row>
    <row r="91" spans="1:31" ht="27.75" customHeight="1">
      <c r="A91" s="1012"/>
      <c r="B91" s="301"/>
      <c r="C91" s="224"/>
      <c r="D91" s="225"/>
      <c r="E91" s="565"/>
      <c r="F91" s="839"/>
      <c r="G91" s="1008"/>
      <c r="H91" s="71"/>
      <c r="I91" s="874"/>
      <c r="J91" s="874"/>
      <c r="K91" s="874"/>
      <c r="L91" s="874"/>
      <c r="M91" s="874"/>
      <c r="N91" s="937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</row>
    <row r="92" spans="1:31" ht="27.75" customHeight="1">
      <c r="A92" s="533"/>
      <c r="B92" s="301"/>
      <c r="C92" s="224"/>
      <c r="D92" s="225"/>
      <c r="E92" s="565"/>
      <c r="F92" s="565"/>
      <c r="G92" s="1013"/>
      <c r="H92" s="71"/>
      <c r="I92" s="874"/>
      <c r="J92" s="874"/>
      <c r="K92" s="874"/>
      <c r="L92" s="874"/>
      <c r="M92" s="874"/>
      <c r="N92" s="937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</row>
    <row r="93" spans="1:31" ht="27.75" customHeight="1">
      <c r="A93" s="533"/>
      <c r="B93" s="301"/>
      <c r="C93" s="224"/>
      <c r="D93" s="225"/>
      <c r="E93" s="565"/>
      <c r="F93" s="565"/>
      <c r="G93" s="565"/>
      <c r="H93" s="71"/>
      <c r="I93" s="874"/>
      <c r="J93" s="874"/>
      <c r="K93" s="874"/>
      <c r="L93" s="874"/>
      <c r="M93" s="874"/>
      <c r="N93" s="937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</row>
    <row r="94" spans="1:31" ht="27.75" customHeight="1">
      <c r="A94" s="533"/>
      <c r="B94" s="301"/>
      <c r="C94" s="80"/>
      <c r="D94" s="225"/>
      <c r="E94" s="565"/>
      <c r="F94" s="565"/>
      <c r="G94" s="565"/>
      <c r="H94" s="71"/>
      <c r="I94" s="71"/>
      <c r="J94" s="71"/>
      <c r="K94" s="71"/>
      <c r="L94" s="71"/>
      <c r="M94" s="71"/>
      <c r="N94" s="937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</row>
    <row r="95" spans="1:31" ht="27.75" customHeight="1">
      <c r="A95" s="533"/>
      <c r="B95" s="1016"/>
      <c r="C95" s="1007"/>
      <c r="D95" s="283"/>
      <c r="E95" s="565"/>
      <c r="F95" s="565"/>
      <c r="G95" s="565"/>
      <c r="H95" s="71"/>
      <c r="I95" s="71"/>
      <c r="J95" s="71"/>
      <c r="K95" s="71"/>
      <c r="L95" s="71"/>
      <c r="M95" s="71"/>
      <c r="N95" s="937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</row>
    <row r="96" spans="1:31" ht="27.75" customHeight="1">
      <c r="A96" s="876"/>
      <c r="B96" s="1017"/>
      <c r="C96" s="1018"/>
      <c r="D96" s="1019"/>
      <c r="E96" s="665"/>
      <c r="F96" s="665"/>
      <c r="G96" s="665"/>
      <c r="H96" s="141"/>
      <c r="I96" s="141"/>
      <c r="J96" s="141"/>
      <c r="K96" s="71"/>
      <c r="L96" s="71"/>
      <c r="M96" s="71"/>
      <c r="N96" s="937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</row>
    <row r="97" spans="1:31" ht="27.75" customHeight="1">
      <c r="A97" s="270"/>
      <c r="B97" s="1020"/>
      <c r="C97" s="1021"/>
      <c r="D97" s="1022"/>
      <c r="E97" s="598"/>
      <c r="F97" s="902"/>
      <c r="G97" s="598"/>
      <c r="H97" s="209"/>
      <c r="I97" s="209"/>
      <c r="J97" s="209"/>
      <c r="K97" s="871"/>
      <c r="L97" s="71"/>
      <c r="M97" s="71"/>
      <c r="N97" s="937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</row>
    <row r="98" spans="1:31" ht="27.75" customHeight="1">
      <c r="A98" s="307"/>
      <c r="B98" s="458"/>
      <c r="C98" s="1007"/>
      <c r="D98" s="283"/>
      <c r="E98" s="565"/>
      <c r="F98" s="839"/>
      <c r="G98" s="565"/>
      <c r="H98" s="71"/>
      <c r="I98" s="71"/>
      <c r="J98" s="71"/>
      <c r="K98" s="71"/>
      <c r="L98" s="71"/>
      <c r="M98" s="71"/>
      <c r="N98" s="937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</row>
    <row r="99" spans="1:31" ht="27.75" customHeight="1">
      <c r="A99" s="267"/>
      <c r="B99" s="1024"/>
      <c r="C99" s="1007"/>
      <c r="D99" s="283"/>
      <c r="E99" s="565"/>
      <c r="F99" s="839"/>
      <c r="G99" s="565"/>
      <c r="H99" s="71"/>
      <c r="I99" s="71"/>
      <c r="J99" s="71"/>
      <c r="K99" s="71"/>
      <c r="L99" s="71"/>
      <c r="M99" s="71"/>
      <c r="N99" s="937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</row>
    <row r="100" spans="1:31" ht="27.75" customHeight="1">
      <c r="A100" s="533"/>
      <c r="B100" s="301"/>
      <c r="C100" s="80"/>
      <c r="D100" s="225"/>
      <c r="E100" s="565"/>
      <c r="F100" s="839"/>
      <c r="G100" s="565"/>
      <c r="H100" s="71"/>
      <c r="I100" s="71"/>
      <c r="J100" s="71"/>
      <c r="K100" s="71"/>
      <c r="L100" s="71"/>
      <c r="M100" s="71"/>
      <c r="N100" s="937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</row>
    <row r="101" spans="1:31" ht="27.75" customHeight="1">
      <c r="A101" s="533"/>
      <c r="B101" s="301"/>
      <c r="C101" s="224"/>
      <c r="D101" s="225"/>
      <c r="E101" s="565"/>
      <c r="F101" s="565"/>
      <c r="G101" s="565"/>
      <c r="H101" s="71"/>
      <c r="I101" s="71"/>
      <c r="J101" s="71"/>
      <c r="K101" s="71"/>
      <c r="L101" s="71"/>
      <c r="M101" s="71"/>
      <c r="N101" s="937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</row>
    <row r="102" spans="1:31" ht="27.75" customHeight="1">
      <c r="A102" s="533"/>
      <c r="B102" s="301"/>
      <c r="C102" s="80"/>
      <c r="D102" s="225"/>
      <c r="E102" s="565"/>
      <c r="F102" s="565"/>
      <c r="G102" s="565"/>
      <c r="H102" s="71"/>
      <c r="I102" s="71"/>
      <c r="J102" s="71"/>
      <c r="K102" s="71"/>
      <c r="L102" s="71"/>
      <c r="M102" s="71"/>
      <c r="N102" s="937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</row>
    <row r="103" spans="1:31" ht="27.75" customHeight="1">
      <c r="A103" s="533"/>
      <c r="B103" s="301"/>
      <c r="C103" s="80"/>
      <c r="D103" s="225"/>
      <c r="E103" s="565"/>
      <c r="F103" s="565"/>
      <c r="G103" s="565"/>
      <c r="H103" s="71"/>
      <c r="I103" s="71"/>
      <c r="J103" s="71"/>
      <c r="K103" s="71"/>
      <c r="L103" s="71"/>
      <c r="M103" s="71"/>
      <c r="N103" s="937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</row>
    <row r="104" spans="1:31" ht="27.75" customHeight="1">
      <c r="A104" s="533"/>
      <c r="B104" s="301"/>
      <c r="C104" s="80"/>
      <c r="D104" s="225"/>
      <c r="E104" s="565"/>
      <c r="F104" s="565"/>
      <c r="G104" s="565"/>
      <c r="H104" s="71"/>
      <c r="I104" s="71"/>
      <c r="J104" s="71"/>
      <c r="K104" s="71"/>
      <c r="L104" s="71"/>
      <c r="M104" s="71"/>
      <c r="N104" s="937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</row>
    <row r="105" spans="1:31" ht="27.75" customHeight="1">
      <c r="A105" s="635"/>
      <c r="B105" s="1025"/>
      <c r="C105" s="1026"/>
      <c r="D105" s="1027"/>
      <c r="E105" s="638"/>
      <c r="F105" s="1028"/>
      <c r="G105" s="542"/>
      <c r="H105" s="426"/>
      <c r="I105" s="426"/>
      <c r="J105" s="426"/>
      <c r="K105" s="1029"/>
      <c r="L105" s="5"/>
      <c r="M105" s="5"/>
      <c r="N105" s="937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</row>
    <row r="106" spans="1:31" ht="27.75" customHeight="1">
      <c r="A106" s="635"/>
      <c r="B106" s="1025"/>
      <c r="C106" s="1026"/>
      <c r="D106" s="1027"/>
      <c r="E106" s="638"/>
      <c r="F106" s="1028"/>
      <c r="G106" s="542"/>
      <c r="H106" s="426"/>
      <c r="I106" s="426"/>
      <c r="J106" s="426"/>
      <c r="K106" s="1029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</row>
    <row r="107" spans="1:31" ht="27.75" customHeight="1">
      <c r="A107" s="635"/>
      <c r="B107" s="1025"/>
      <c r="C107" s="1026"/>
      <c r="D107" s="1027"/>
      <c r="E107" s="638"/>
      <c r="F107" s="1028"/>
      <c r="G107" s="542"/>
      <c r="H107" s="426"/>
      <c r="I107" s="426"/>
      <c r="J107" s="426"/>
      <c r="K107" s="1029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</row>
    <row r="108" spans="1:31" ht="27.75" customHeight="1">
      <c r="A108" s="635"/>
      <c r="B108" s="1025"/>
      <c r="C108" s="1026"/>
      <c r="D108" s="1027"/>
      <c r="E108" s="638"/>
      <c r="F108" s="1028"/>
      <c r="G108" s="542"/>
      <c r="H108" s="426"/>
      <c r="I108" s="426"/>
      <c r="J108" s="426"/>
      <c r="K108" s="1029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</row>
    <row r="109" spans="1:31" ht="27.75" customHeight="1">
      <c r="A109" s="635"/>
      <c r="B109" s="1025"/>
      <c r="C109" s="1026"/>
      <c r="D109" s="1027"/>
      <c r="E109" s="638"/>
      <c r="F109" s="1028"/>
      <c r="G109" s="542"/>
      <c r="H109" s="426"/>
      <c r="I109" s="426"/>
      <c r="J109" s="426"/>
      <c r="K109" s="1029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</row>
    <row r="110" spans="1:31" ht="27.75" customHeight="1">
      <c r="A110" s="635"/>
      <c r="B110" s="1025"/>
      <c r="C110" s="1026"/>
      <c r="D110" s="1027"/>
      <c r="E110" s="638"/>
      <c r="F110" s="1028"/>
      <c r="G110" s="542"/>
      <c r="H110" s="426"/>
      <c r="I110" s="426"/>
      <c r="J110" s="426"/>
      <c r="K110" s="1029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</row>
    <row r="111" spans="1:31" ht="27.75" customHeight="1">
      <c r="A111" s="635"/>
      <c r="B111" s="1025"/>
      <c r="C111" s="1026"/>
      <c r="D111" s="1027"/>
      <c r="E111" s="1031"/>
      <c r="F111" s="1033"/>
      <c r="G111" s="1034"/>
      <c r="H111" s="1035"/>
      <c r="I111" s="1035"/>
      <c r="J111" s="1035"/>
      <c r="K111" s="1029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</row>
    <row r="112" spans="1:31" ht="27.75" customHeight="1">
      <c r="A112" s="635"/>
      <c r="B112" s="1025"/>
      <c r="C112" s="1026"/>
      <c r="D112" s="1027"/>
      <c r="E112" s="1031"/>
      <c r="F112" s="1033"/>
      <c r="G112" s="1034"/>
      <c r="H112" s="1035"/>
      <c r="I112" s="1035"/>
      <c r="J112" s="1035"/>
      <c r="K112" s="1029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</row>
    <row r="113" spans="1:31" ht="27.75" customHeight="1">
      <c r="A113" s="635"/>
      <c r="B113" s="1025"/>
      <c r="C113" s="1026"/>
      <c r="D113" s="1027"/>
      <c r="E113" s="1031"/>
      <c r="F113" s="1033"/>
      <c r="G113" s="1034"/>
      <c r="H113" s="1035"/>
      <c r="I113" s="1035"/>
      <c r="J113" s="1035"/>
      <c r="K113" s="1029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</row>
    <row r="114" spans="1:31" ht="27.75" customHeight="1">
      <c r="A114" s="635"/>
      <c r="B114" s="1025"/>
      <c r="C114" s="1026"/>
      <c r="D114" s="1027"/>
      <c r="E114" s="1031"/>
      <c r="F114" s="1033"/>
      <c r="G114" s="1034"/>
      <c r="H114" s="1035"/>
      <c r="I114" s="1035"/>
      <c r="J114" s="1035"/>
      <c r="K114" s="1029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</row>
    <row r="115" spans="1:31" ht="27.75" customHeight="1">
      <c r="A115" s="635"/>
      <c r="B115" s="1025"/>
      <c r="C115" s="1026"/>
      <c r="D115" s="1027"/>
      <c r="E115" s="1031"/>
      <c r="F115" s="1033"/>
      <c r="G115" s="1034"/>
      <c r="H115" s="1035"/>
      <c r="I115" s="1035"/>
      <c r="J115" s="1035"/>
      <c r="K115" s="1029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</row>
    <row r="116" spans="1:31" ht="27.75" customHeight="1">
      <c r="A116" s="1040"/>
      <c r="B116" s="1042"/>
      <c r="C116" s="1043"/>
      <c r="D116" s="1045"/>
      <c r="E116" s="1046"/>
      <c r="F116" s="1047"/>
      <c r="G116" s="1048"/>
      <c r="H116" s="1049"/>
      <c r="I116" s="1049"/>
      <c r="J116" s="1049"/>
      <c r="K116" s="1029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</row>
    <row r="117" spans="1:31" ht="27.75" customHeight="1">
      <c r="A117" s="1166" t="s">
        <v>1086</v>
      </c>
      <c r="B117" s="1167"/>
      <c r="C117" s="1167"/>
      <c r="D117" s="1168"/>
      <c r="E117" s="1050"/>
      <c r="F117" s="1051"/>
      <c r="G117" s="1051"/>
      <c r="H117" s="1052" t="e">
        <f t="shared" ref="H117:I117" si="0">H100+H90+H84+H77+H68+H53+H46+H36+H25+H16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I117" s="1052" t="e">
        <f t="shared" si="0"/>
        <v>#REF!</v>
      </c>
      <c r="J117" s="1052" t="e">
        <f t="shared" ref="J117:J121" si="1">SUM(H117:I117)</f>
        <v>#REF!</v>
      </c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</row>
    <row r="118" spans="1:31" ht="27.75" customHeight="1">
      <c r="A118" s="1166" t="s">
        <v>1092</v>
      </c>
      <c r="B118" s="1167"/>
      <c r="C118" s="1167"/>
      <c r="D118" s="1168"/>
      <c r="E118" s="1050"/>
      <c r="F118" s="1051"/>
      <c r="G118" s="1051"/>
      <c r="H118" s="1052" t="e">
        <f t="shared" ref="H118:I118" si="2">H101+H91+H85+H78+H69+H54+H47+H37+H26+H18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I118" s="1052" t="e">
        <f t="shared" si="2"/>
        <v>#REF!</v>
      </c>
      <c r="J118" s="1052" t="e">
        <f t="shared" si="1"/>
        <v>#REF!</v>
      </c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</row>
    <row r="119" spans="1:31" ht="27.75" customHeight="1">
      <c r="A119" s="1166" t="s">
        <v>1093</v>
      </c>
      <c r="B119" s="1167"/>
      <c r="C119" s="1167"/>
      <c r="D119" s="1168"/>
      <c r="E119" s="1050"/>
      <c r="F119" s="1051"/>
      <c r="G119" s="1051"/>
      <c r="H119" s="1052" t="e">
        <f t="shared" ref="H119:I119" si="3">H102+H92+H86+H79+H70+H55+H48+H38+H27+H19+#REF!+#REF!+#REF!+#REF!+#REF!+#REF!+#REF!+#REF!+#REF!+#REF!+#REF!+#REF!+#REF!+#REF!+#REF!+#REF!+#REF!+#REF!+#REF!+#REF!+#REF!+#REF!+#REF!+#REF!+#REF!+#REF!+#REF!+#REF!+#REF!+#REF!+#REF!+#REF!+#REF!+#REF!+#REF!+#REF!+#REF!+#REF!+#REF!+#REF!+#REF!+#REF!+#REF!+#REF!+#REF!+#REF!+#REF!</f>
        <v>#REF!</v>
      </c>
      <c r="I119" s="1052" t="e">
        <f t="shared" si="3"/>
        <v>#REF!</v>
      </c>
      <c r="J119" s="1052" t="e">
        <f t="shared" si="1"/>
        <v>#REF!</v>
      </c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</row>
    <row r="120" spans="1:31" ht="27.75" customHeight="1">
      <c r="A120" s="1166" t="s">
        <v>1094</v>
      </c>
      <c r="B120" s="1167"/>
      <c r="C120" s="1167"/>
      <c r="D120" s="1168"/>
      <c r="E120" s="1050"/>
      <c r="F120" s="1051"/>
      <c r="G120" s="1051"/>
      <c r="H120" s="1052" t="e">
        <f t="shared" ref="H120:I120" si="4">SUM(#REF!+#REF!+#REF!+#REF!+#REF!)</f>
        <v>#REF!</v>
      </c>
      <c r="I120" s="1052" t="e">
        <f t="shared" si="4"/>
        <v>#REF!</v>
      </c>
      <c r="J120" s="1052" t="e">
        <f t="shared" si="1"/>
        <v>#REF!</v>
      </c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</row>
    <row r="121" spans="1:31" ht="27.75" customHeight="1">
      <c r="A121" s="1166" t="s">
        <v>1095</v>
      </c>
      <c r="B121" s="1167"/>
      <c r="C121" s="1167"/>
      <c r="D121" s="1168"/>
      <c r="E121" s="1050"/>
      <c r="F121" s="1051"/>
      <c r="G121" s="1051"/>
      <c r="H121" s="1052" t="e">
        <f t="shared" ref="H121:I121" si="5">SUM(H120+H119+H118+H117+#REF!+#REF!)</f>
        <v>#REF!</v>
      </c>
      <c r="I121" s="1052" t="e">
        <f t="shared" si="5"/>
        <v>#REF!</v>
      </c>
      <c r="J121" s="1052" t="e">
        <f t="shared" si="1"/>
        <v>#REF!</v>
      </c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</row>
    <row r="122" spans="1:31" ht="27.75" customHeight="1">
      <c r="A122" s="1054"/>
      <c r="B122" s="1055"/>
      <c r="C122" s="1055"/>
      <c r="D122" s="1055"/>
      <c r="E122" s="1055"/>
      <c r="F122" s="1055"/>
      <c r="G122" s="1055"/>
      <c r="H122" s="1056"/>
      <c r="I122" s="1057"/>
      <c r="J122" s="1058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</row>
    <row r="123" spans="1:31" ht="27.75" customHeight="1">
      <c r="A123" s="1166" t="s">
        <v>1098</v>
      </c>
      <c r="B123" s="1167"/>
      <c r="C123" s="1167"/>
      <c r="D123" s="1168"/>
      <c r="E123" s="1050"/>
      <c r="F123" s="1051"/>
      <c r="G123" s="1051"/>
      <c r="H123" s="1052" t="e">
        <f>H117+#REF!+'C2 (NW1)'!#REF!+#REF!</f>
        <v>#REF!</v>
      </c>
      <c r="I123" s="1052" t="e">
        <f>I117+#REF!+'C2 (NW1)'!#REF!+#REF!</f>
        <v>#REF!</v>
      </c>
      <c r="J123" s="1052" t="e">
        <f t="shared" ref="J123:J127" si="6">SUM(H123:I123)</f>
        <v>#REF!</v>
      </c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</row>
    <row r="124" spans="1:31" ht="27.75" customHeight="1">
      <c r="A124" s="1166" t="s">
        <v>1099</v>
      </c>
      <c r="B124" s="1167"/>
      <c r="C124" s="1167"/>
      <c r="D124" s="1168"/>
      <c r="E124" s="1050"/>
      <c r="F124" s="1051"/>
      <c r="G124" s="1051"/>
      <c r="H124" s="1052" t="e">
        <f>H118+#REF!+'C2 (NW1)'!#REF!+#REF!</f>
        <v>#REF!</v>
      </c>
      <c r="I124" s="1052" t="e">
        <f>I118+#REF!+'C2 (NW1)'!#REF!+#REF!</f>
        <v>#REF!</v>
      </c>
      <c r="J124" s="1052" t="e">
        <f t="shared" si="6"/>
        <v>#REF!</v>
      </c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</row>
    <row r="125" spans="1:31" ht="27.75" customHeight="1">
      <c r="A125" s="1166" t="s">
        <v>1100</v>
      </c>
      <c r="B125" s="1167"/>
      <c r="C125" s="1167"/>
      <c r="D125" s="1168"/>
      <c r="E125" s="1050"/>
      <c r="F125" s="1051"/>
      <c r="G125" s="1051"/>
      <c r="H125" s="1052" t="e">
        <f>H119+#REF!+'C2 (NW1)'!#REF!+#REF!</f>
        <v>#REF!</v>
      </c>
      <c r="I125" s="1052" t="e">
        <f>I119+#REF!+'C2 (NW1)'!#REF!+#REF!</f>
        <v>#REF!</v>
      </c>
      <c r="J125" s="1052" t="e">
        <f t="shared" si="6"/>
        <v>#REF!</v>
      </c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</row>
    <row r="126" spans="1:31" ht="27.75" customHeight="1">
      <c r="A126" s="1166" t="s">
        <v>1103</v>
      </c>
      <c r="B126" s="1167"/>
      <c r="C126" s="1167"/>
      <c r="D126" s="1168"/>
      <c r="E126" s="1050"/>
      <c r="F126" s="1051"/>
      <c r="G126" s="1051"/>
      <c r="H126" s="1052" t="e">
        <f t="shared" ref="H126:I126" si="7">H120</f>
        <v>#REF!</v>
      </c>
      <c r="I126" s="1052" t="e">
        <f t="shared" si="7"/>
        <v>#REF!</v>
      </c>
      <c r="J126" s="1052" t="e">
        <f t="shared" si="6"/>
        <v>#REF!</v>
      </c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</row>
    <row r="127" spans="1:31" ht="27.75" customHeight="1">
      <c r="A127" s="1166" t="s">
        <v>1106</v>
      </c>
      <c r="B127" s="1167"/>
      <c r="C127" s="1167"/>
      <c r="D127" s="1168"/>
      <c r="E127" s="1050"/>
      <c r="F127" s="1051"/>
      <c r="G127" s="1051"/>
      <c r="H127" s="1052" t="e">
        <f>H121+#REF!+'C2 (NW1)'!#REF!+#REF!</f>
        <v>#REF!</v>
      </c>
      <c r="I127" s="1052" t="e">
        <f>SUM(I123:I126)</f>
        <v>#REF!</v>
      </c>
      <c r="J127" s="1052" t="e">
        <f t="shared" si="6"/>
        <v>#REF!</v>
      </c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</row>
    <row r="128" spans="1:31" ht="27.75" customHeight="1">
      <c r="A128" s="5"/>
      <c r="B128" s="5"/>
      <c r="C128" s="5"/>
      <c r="D128" s="5"/>
      <c r="E128" s="5"/>
      <c r="F128" s="5"/>
      <c r="G128" s="5"/>
      <c r="H128" s="1060"/>
      <c r="I128" s="5">
        <v>5</v>
      </c>
      <c r="J128" s="1061">
        <v>11</v>
      </c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</row>
    <row r="129" spans="1:31" ht="27.75" customHeight="1">
      <c r="A129" s="5"/>
      <c r="B129" s="5"/>
      <c r="C129" s="5"/>
      <c r="D129" s="5"/>
      <c r="E129" s="5"/>
      <c r="F129" s="5"/>
      <c r="G129" s="5"/>
      <c r="H129" s="5"/>
      <c r="I129" s="5" t="e">
        <f>I128+#REF!+#REF!+#REF!+#REF!+#REF!+#REF!</f>
        <v>#REF!</v>
      </c>
      <c r="J129" s="5" t="e">
        <f>SUM(J128+#REF!+#REF!+#REF!+#REF!+#REF!+#REF!)</f>
        <v>#REF!</v>
      </c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</row>
    <row r="130" spans="1:31" ht="27.75" customHeight="1">
      <c r="A130" s="5"/>
      <c r="B130" s="5"/>
      <c r="C130" s="5"/>
      <c r="D130" s="5"/>
      <c r="E130" s="5"/>
      <c r="F130" s="5"/>
      <c r="G130" s="5"/>
      <c r="H130" s="5"/>
      <c r="I130" s="1063" t="e">
        <f>SUM(I129+#REF!+'C2 (NW1)'!#REF!+#REF!)</f>
        <v>#REF!</v>
      </c>
      <c r="J130" s="1063" t="e">
        <f>SUM(J129+#REF!+'C2 (NW1)'!#REF!+#REF!)</f>
        <v>#REF!</v>
      </c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</row>
    <row r="131" spans="1:31" ht="27.7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</row>
    <row r="132" spans="1:31" ht="27.7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</row>
    <row r="133" spans="1:31" ht="27.75" customHeight="1">
      <c r="A133" s="5"/>
      <c r="B133" s="5"/>
      <c r="C133" s="5"/>
      <c r="D133" s="5"/>
      <c r="E133" s="5"/>
      <c r="F133" s="5"/>
      <c r="G133" s="5"/>
      <c r="H133" s="8"/>
      <c r="I133" s="6" t="s">
        <v>5</v>
      </c>
      <c r="J133" s="6" t="s">
        <v>2</v>
      </c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</row>
    <row r="134" spans="1:31" ht="27.75" customHeight="1">
      <c r="A134" s="5"/>
      <c r="B134" s="5"/>
      <c r="C134" s="5"/>
      <c r="D134" s="5"/>
      <c r="E134" s="5"/>
      <c r="F134" s="5"/>
      <c r="G134" s="5"/>
      <c r="H134" s="8" t="s">
        <v>133</v>
      </c>
      <c r="I134" s="6">
        <v>5</v>
      </c>
      <c r="J134" s="6">
        <v>11</v>
      </c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</row>
    <row r="135" spans="1:31" ht="27.75" customHeight="1">
      <c r="A135" s="5"/>
      <c r="B135" s="5"/>
      <c r="C135" s="5"/>
      <c r="D135" s="5"/>
      <c r="E135" s="5"/>
      <c r="F135" s="5"/>
      <c r="G135" s="5"/>
      <c r="H135" s="8" t="s">
        <v>145</v>
      </c>
      <c r="I135" s="6">
        <v>5</v>
      </c>
      <c r="J135" s="6">
        <v>11</v>
      </c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</row>
    <row r="136" spans="1:31" ht="27.75" customHeight="1">
      <c r="A136" s="5"/>
      <c r="B136" s="5"/>
      <c r="C136" s="5"/>
      <c r="D136" s="5"/>
      <c r="E136" s="5"/>
      <c r="F136" s="5"/>
      <c r="G136" s="5"/>
      <c r="H136" s="8" t="s">
        <v>151</v>
      </c>
      <c r="I136" s="6">
        <v>5</v>
      </c>
      <c r="J136" s="6">
        <v>11</v>
      </c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</row>
    <row r="137" spans="1:31" ht="27.75" customHeight="1">
      <c r="A137" s="5"/>
      <c r="B137" s="5"/>
      <c r="C137" s="5"/>
      <c r="D137" s="5"/>
      <c r="E137" s="5"/>
      <c r="F137" s="5"/>
      <c r="G137" s="5"/>
      <c r="H137" s="8" t="s">
        <v>70</v>
      </c>
      <c r="I137" s="6">
        <v>5</v>
      </c>
      <c r="J137" s="6">
        <v>11</v>
      </c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</row>
    <row r="138" spans="1:31" ht="27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</row>
    <row r="139" spans="1:31" ht="27.75" customHeight="1">
      <c r="A139" s="5"/>
      <c r="B139" s="5"/>
      <c r="C139" s="5"/>
      <c r="D139" s="5"/>
      <c r="E139" s="5"/>
      <c r="F139" s="5"/>
      <c r="G139" s="1067" t="s">
        <v>1112</v>
      </c>
      <c r="H139" s="1068"/>
      <c r="I139" s="1069" t="s">
        <v>5</v>
      </c>
      <c r="J139" s="1069" t="s">
        <v>2</v>
      </c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</row>
    <row r="140" spans="1:31" ht="27.75" customHeight="1">
      <c r="A140" s="5"/>
      <c r="B140" s="5"/>
      <c r="C140" s="5"/>
      <c r="D140" s="5"/>
      <c r="E140" s="5"/>
      <c r="F140" s="5"/>
      <c r="G140" s="1067"/>
      <c r="H140" s="1068" t="s">
        <v>133</v>
      </c>
      <c r="I140" s="1069" t="e">
        <f t="shared" ref="I140:J140" si="8">I134+#REF!+#REF!+#REF!+#REF!+#REF!+#REF!</f>
        <v>#REF!</v>
      </c>
      <c r="J140" s="1069" t="e">
        <f t="shared" si="8"/>
        <v>#REF!</v>
      </c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</row>
    <row r="141" spans="1:31" ht="27.75" customHeight="1">
      <c r="A141" s="5"/>
      <c r="B141" s="5"/>
      <c r="C141" s="5"/>
      <c r="D141" s="5"/>
      <c r="E141" s="5"/>
      <c r="F141" s="5"/>
      <c r="G141" s="1067"/>
      <c r="H141" s="1068" t="s">
        <v>145</v>
      </c>
      <c r="I141" s="1069" t="e">
        <f t="shared" ref="I141:J141" si="9">I135+#REF!+#REF!+#REF!+#REF!+#REF!+#REF!</f>
        <v>#REF!</v>
      </c>
      <c r="J141" s="1069" t="e">
        <f t="shared" si="9"/>
        <v>#REF!</v>
      </c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</row>
    <row r="142" spans="1:31" ht="27.75" customHeight="1">
      <c r="A142" s="5"/>
      <c r="B142" s="5"/>
      <c r="C142" s="5"/>
      <c r="D142" s="5"/>
      <c r="E142" s="5"/>
      <c r="F142" s="5"/>
      <c r="G142" s="1067"/>
      <c r="H142" s="1068" t="s">
        <v>151</v>
      </c>
      <c r="I142" s="1069" t="e">
        <f t="shared" ref="I142:J142" si="10">I136+#REF!+#REF!+#REF!+#REF!+#REF!+#REF!</f>
        <v>#REF!</v>
      </c>
      <c r="J142" s="1069" t="e">
        <f t="shared" si="10"/>
        <v>#REF!</v>
      </c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</row>
    <row r="143" spans="1:31" ht="27.75" customHeight="1">
      <c r="A143" s="5"/>
      <c r="B143" s="5"/>
      <c r="C143" s="5"/>
      <c r="D143" s="5"/>
      <c r="E143" s="5"/>
      <c r="F143" s="5"/>
      <c r="G143" s="1067"/>
      <c r="H143" s="1068" t="s">
        <v>70</v>
      </c>
      <c r="I143" s="1069" t="e">
        <f t="shared" ref="I143:J143" si="11">I137+#REF!+#REF!+#REF!+#REF!+#REF!+#REF!</f>
        <v>#REF!</v>
      </c>
      <c r="J143" s="1069" t="e">
        <f t="shared" si="11"/>
        <v>#REF!</v>
      </c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</row>
    <row r="144" spans="1:31" ht="27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</row>
    <row r="145" spans="1:31" ht="27.75" customHeight="1">
      <c r="A145" s="5"/>
      <c r="B145" s="5"/>
      <c r="C145" s="5"/>
      <c r="D145" s="5"/>
      <c r="E145" s="5"/>
      <c r="F145" s="5"/>
      <c r="G145" s="1070" t="s">
        <v>1116</v>
      </c>
      <c r="H145" s="1072"/>
      <c r="I145" s="1074" t="s">
        <v>5</v>
      </c>
      <c r="J145" s="1074" t="s">
        <v>2</v>
      </c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</row>
    <row r="146" spans="1:31" ht="27.75" customHeight="1">
      <c r="A146" s="5"/>
      <c r="B146" s="5"/>
      <c r="C146" s="5"/>
      <c r="D146" s="5"/>
      <c r="E146" s="5"/>
      <c r="F146" s="5"/>
      <c r="G146" s="1070"/>
      <c r="H146" s="1072" t="s">
        <v>133</v>
      </c>
      <c r="I146" s="1077" t="e">
        <f>I140+#REF!+'C2 (NW1)'!I48+#REF!</f>
        <v>#REF!</v>
      </c>
      <c r="J146" s="1077" t="e">
        <f>J140+#REF!+'C2 (NW1)'!J48+#REF!</f>
        <v>#REF!</v>
      </c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</row>
    <row r="147" spans="1:31" ht="27.75" customHeight="1">
      <c r="A147" s="5"/>
      <c r="B147" s="5"/>
      <c r="C147" s="5"/>
      <c r="D147" s="5"/>
      <c r="E147" s="5"/>
      <c r="F147" s="5"/>
      <c r="G147" s="1070"/>
      <c r="H147" s="1072" t="s">
        <v>145</v>
      </c>
      <c r="I147" s="1077" t="e">
        <f>I141+#REF!+'C2 (NW1)'!I49+#REF!</f>
        <v>#REF!</v>
      </c>
      <c r="J147" s="1077" t="e">
        <f>J141+#REF!+'C2 (NW1)'!J49+#REF!</f>
        <v>#REF!</v>
      </c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</row>
    <row r="148" spans="1:31" ht="27.75" customHeight="1">
      <c r="A148" s="5"/>
      <c r="B148" s="5"/>
      <c r="C148" s="5"/>
      <c r="D148" s="5"/>
      <c r="E148" s="5"/>
      <c r="F148" s="5"/>
      <c r="G148" s="1070"/>
      <c r="H148" s="1072" t="s">
        <v>151</v>
      </c>
      <c r="I148" s="1077" t="e">
        <f>I142+#REF!+'C2 (NW1)'!I50+#REF!</f>
        <v>#REF!</v>
      </c>
      <c r="J148" s="1077" t="e">
        <f>J142+#REF!+'C2 (NW1)'!J50+#REF!</f>
        <v>#REF!</v>
      </c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</row>
    <row r="149" spans="1:31" ht="27.75" customHeight="1">
      <c r="A149" s="5"/>
      <c r="B149" s="5"/>
      <c r="C149" s="5"/>
      <c r="D149" s="5"/>
      <c r="E149" s="5"/>
      <c r="F149" s="5"/>
      <c r="G149" s="1070"/>
      <c r="H149" s="1072" t="s">
        <v>70</v>
      </c>
      <c r="I149" s="1077" t="e">
        <f>I143+#REF!+'C2 (NW1)'!I51+#REF!</f>
        <v>#REF!</v>
      </c>
      <c r="J149" s="1077" t="e">
        <f>J143+#REF!+'C2 (NW1)'!J51+#REF!</f>
        <v>#REF!</v>
      </c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</row>
    <row r="150" spans="1:31" ht="27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</row>
    <row r="151" spans="1:31" ht="27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</row>
    <row r="152" spans="1:31" ht="27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</row>
    <row r="153" spans="1:31" ht="27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</row>
    <row r="154" spans="1:31" ht="27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</row>
    <row r="155" spans="1:31" ht="27.75" customHeight="1">
      <c r="A155" s="5"/>
      <c r="B155" s="5"/>
      <c r="C155" s="5"/>
      <c r="D155" s="5"/>
      <c r="E155" s="5"/>
      <c r="F155" s="5"/>
      <c r="G155" s="5"/>
      <c r="H155" s="8"/>
      <c r="I155" s="6"/>
      <c r="J155" s="6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</row>
    <row r="156" spans="1:31" ht="27.75" customHeight="1">
      <c r="A156" s="5"/>
      <c r="B156" s="5"/>
      <c r="C156" s="5"/>
      <c r="D156" s="5"/>
      <c r="E156" s="5"/>
      <c r="F156" s="5"/>
      <c r="G156" s="5"/>
      <c r="H156" s="8"/>
      <c r="I156" s="6"/>
      <c r="J156" s="6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</row>
    <row r="157" spans="1:31" ht="27.75" customHeight="1">
      <c r="A157" s="5"/>
      <c r="B157" s="5"/>
      <c r="C157" s="5"/>
      <c r="D157" s="5"/>
      <c r="E157" s="5"/>
      <c r="F157" s="5"/>
      <c r="G157" s="5"/>
      <c r="H157" s="8"/>
      <c r="I157" s="6"/>
      <c r="J157" s="6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</row>
    <row r="158" spans="1:31" ht="27.75" customHeight="1">
      <c r="A158" s="5"/>
      <c r="B158" s="5"/>
      <c r="C158" s="5"/>
      <c r="D158" s="5"/>
      <c r="E158" s="5"/>
      <c r="F158" s="5"/>
      <c r="G158" s="5"/>
      <c r="H158" s="8"/>
      <c r="I158" s="6"/>
      <c r="J158" s="6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</row>
    <row r="159" spans="1:31" ht="27.75" customHeight="1">
      <c r="A159" s="5"/>
      <c r="B159" s="5"/>
      <c r="C159" s="5"/>
      <c r="D159" s="5"/>
      <c r="E159" s="5"/>
      <c r="F159" s="5"/>
      <c r="G159" s="5"/>
      <c r="H159" s="8"/>
      <c r="I159" s="6"/>
      <c r="J159" s="6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</row>
    <row r="160" spans="1:31" ht="27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</row>
    <row r="161" spans="1:31" ht="27.75" customHeight="1">
      <c r="A161" s="5"/>
      <c r="B161" s="5"/>
      <c r="C161" s="5"/>
      <c r="D161" s="5"/>
      <c r="E161" s="5"/>
      <c r="F161" s="5"/>
      <c r="G161" s="5"/>
      <c r="H161" s="8"/>
      <c r="I161" s="6"/>
      <c r="J161" s="6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</row>
    <row r="162" spans="1:31" ht="27.75" customHeight="1">
      <c r="A162" s="5"/>
      <c r="B162" s="5"/>
      <c r="C162" s="5"/>
      <c r="D162" s="5"/>
      <c r="E162" s="5"/>
      <c r="F162" s="5"/>
      <c r="G162" s="5"/>
      <c r="H162" s="8"/>
      <c r="I162" s="6"/>
      <c r="J162" s="6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</row>
    <row r="163" spans="1:31" ht="27.75" customHeight="1">
      <c r="A163" s="5"/>
      <c r="B163" s="5"/>
      <c r="C163" s="5"/>
      <c r="D163" s="5"/>
      <c r="E163" s="5"/>
      <c r="F163" s="5"/>
      <c r="G163" s="5"/>
      <c r="H163" s="8"/>
      <c r="I163" s="6"/>
      <c r="J163" s="6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</row>
    <row r="164" spans="1:31" ht="27.75" customHeight="1">
      <c r="A164" s="5"/>
      <c r="B164" s="5"/>
      <c r="C164" s="5"/>
      <c r="D164" s="5"/>
      <c r="E164" s="5"/>
      <c r="F164" s="5"/>
      <c r="G164" s="5"/>
      <c r="H164" s="8"/>
      <c r="I164" s="6"/>
      <c r="J164" s="6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</row>
    <row r="165" spans="1:31" ht="27.75" customHeight="1">
      <c r="A165" s="5"/>
      <c r="B165" s="5"/>
      <c r="C165" s="5"/>
      <c r="D165" s="5"/>
      <c r="E165" s="5"/>
      <c r="F165" s="5"/>
      <c r="G165" s="5"/>
      <c r="H165" s="8"/>
      <c r="I165" s="6"/>
      <c r="J165" s="6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</row>
    <row r="166" spans="1:31" ht="27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</row>
    <row r="167" spans="1:31" ht="27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</row>
    <row r="168" spans="1:31" ht="27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</row>
    <row r="169" spans="1:31" ht="27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</row>
    <row r="170" spans="1:31" ht="27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</row>
    <row r="171" spans="1:31" ht="27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</row>
    <row r="172" spans="1:31" ht="27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</row>
    <row r="173" spans="1:31" ht="27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</row>
    <row r="174" spans="1:31" ht="27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</row>
    <row r="175" spans="1:31" ht="27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</row>
    <row r="176" spans="1:31" ht="27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</row>
    <row r="177" spans="1:31" ht="27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</row>
    <row r="178" spans="1:31" ht="27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</row>
    <row r="179" spans="1:31" ht="27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</row>
    <row r="180" spans="1:31" ht="27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</row>
    <row r="181" spans="1:31" ht="27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</row>
    <row r="182" spans="1:31" ht="27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</row>
    <row r="183" spans="1:31" ht="27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</row>
    <row r="184" spans="1:31" ht="27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</row>
    <row r="185" spans="1:31" ht="27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</row>
    <row r="186" spans="1:31" ht="27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</row>
    <row r="187" spans="1:31" ht="27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</row>
    <row r="188" spans="1:31" ht="27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</row>
    <row r="189" spans="1:31" ht="27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</row>
    <row r="190" spans="1:31" ht="27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</row>
    <row r="191" spans="1:31" ht="27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</row>
    <row r="192" spans="1:31" ht="27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</row>
    <row r="193" spans="1:31" ht="27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</row>
    <row r="194" spans="1:31" ht="27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</row>
    <row r="195" spans="1:31" ht="27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</row>
    <row r="196" spans="1:31" ht="27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</row>
    <row r="197" spans="1:31" ht="27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</row>
    <row r="198" spans="1:31" ht="27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</row>
    <row r="199" spans="1:31" ht="27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</row>
    <row r="200" spans="1:31" ht="27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</row>
    <row r="201" spans="1:31" ht="27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</row>
    <row r="202" spans="1:31" ht="27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</row>
    <row r="203" spans="1:31" ht="27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</row>
    <row r="204" spans="1:31" ht="27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</row>
    <row r="205" spans="1:31" ht="27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</row>
    <row r="206" spans="1:31" ht="27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</row>
    <row r="207" spans="1:31" ht="27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</row>
    <row r="208" spans="1:31" ht="27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</row>
    <row r="209" spans="1:31" ht="27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</row>
    <row r="210" spans="1:31" ht="27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</row>
    <row r="211" spans="1:31" ht="27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</row>
    <row r="212" spans="1:31" ht="27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</row>
    <row r="213" spans="1:31" ht="27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</row>
    <row r="214" spans="1:31" ht="27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</row>
    <row r="215" spans="1:31" ht="27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</row>
    <row r="216" spans="1:31" ht="27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</row>
    <row r="217" spans="1:31" ht="27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</row>
    <row r="218" spans="1:31" ht="27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</row>
    <row r="219" spans="1:31" ht="27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</row>
    <row r="220" spans="1:31" ht="27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</row>
    <row r="221" spans="1:31" ht="27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</row>
    <row r="222" spans="1:31" ht="27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</row>
    <row r="223" spans="1:31" ht="27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</row>
    <row r="224" spans="1:31" ht="27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</row>
    <row r="225" spans="1:31" ht="27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</row>
    <row r="226" spans="1:31" ht="27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</row>
    <row r="227" spans="1:31" ht="27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</row>
    <row r="228" spans="1:31" ht="27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</row>
    <row r="229" spans="1:31" ht="27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</row>
    <row r="230" spans="1:31" ht="27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</row>
    <row r="231" spans="1:31" ht="27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</row>
    <row r="232" spans="1:31" ht="27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</row>
    <row r="233" spans="1:31" ht="27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</row>
    <row r="234" spans="1:31" ht="27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</row>
    <row r="235" spans="1:31" ht="27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</row>
    <row r="236" spans="1:31" ht="27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</row>
    <row r="237" spans="1:31" ht="27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</row>
    <row r="238" spans="1:31" ht="27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</row>
    <row r="239" spans="1:31" ht="27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</row>
    <row r="240" spans="1:31" ht="27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</row>
    <row r="241" spans="1:31" ht="27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</row>
    <row r="242" spans="1:31" ht="27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</row>
    <row r="243" spans="1:31" ht="27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</row>
    <row r="244" spans="1:31" ht="27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</row>
    <row r="245" spans="1:31" ht="27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</row>
    <row r="246" spans="1:31" ht="27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</row>
    <row r="247" spans="1:31" ht="27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</row>
    <row r="248" spans="1:31" ht="27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</row>
    <row r="249" spans="1:31" ht="27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</row>
    <row r="250" spans="1:31" ht="27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27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27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27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27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27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27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27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27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27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27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27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27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27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27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27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27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27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27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27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27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27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27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27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27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27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27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27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27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27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27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27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27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27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27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27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27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27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27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27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27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27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27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27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27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27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27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27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27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27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27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27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27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27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27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27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27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27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27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27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27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27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27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27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27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27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27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27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27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27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27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27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27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27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27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27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27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27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27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27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27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27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27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27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27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27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27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27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27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27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27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27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27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27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27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27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27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27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27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27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27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27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27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27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27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27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27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27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27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27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27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27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27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27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27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27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27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27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27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27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27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27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27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27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27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27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27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27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27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27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27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27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27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27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27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27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27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27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27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27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27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27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27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27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27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27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27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27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27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27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27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27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27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27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27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27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27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27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27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27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27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27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27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27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27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27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27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27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27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27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27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27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27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27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27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27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27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27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27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27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27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27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27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27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27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27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27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27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27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27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27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27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27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27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27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27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27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27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27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27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27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27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27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27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27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27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27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27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27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27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27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27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27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27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27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27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27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27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27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27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27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27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27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27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27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27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27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27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27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27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27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27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27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27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27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27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27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27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27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27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27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27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27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27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27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27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27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27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27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27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27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27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27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27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27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27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27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27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27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27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27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27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27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27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27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27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27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27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27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27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27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27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27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27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27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27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27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27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27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27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27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27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27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27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27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27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27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27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27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27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27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27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27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27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27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27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27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27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27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27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27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27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27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27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27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27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27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27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27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27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27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27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27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27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27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27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27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27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27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27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27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27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27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27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27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27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27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27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27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27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27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27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27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27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27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27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27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27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27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27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27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27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27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27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27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27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27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27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27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27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27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27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27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27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27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27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27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27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27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27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27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27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27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27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27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27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27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27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27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27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27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27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27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27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27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27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27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27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27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27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27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27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27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27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27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27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27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27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27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27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27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27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27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27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27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27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27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27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27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27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27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27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27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27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27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27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27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27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27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27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27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27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27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27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27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27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27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27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27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27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27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27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27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27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27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27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27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27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27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27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27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27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27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27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27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27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27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27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27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27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27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27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27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27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27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27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27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27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27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27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27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27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27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27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27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27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27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27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27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27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27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27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27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27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27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27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27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27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27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27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27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27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27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27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27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27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27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27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27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27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27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27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27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27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27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27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27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27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27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27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27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27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27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27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27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27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27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27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27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27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27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27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27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27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27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27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27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27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27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27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27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27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27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27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27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27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27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27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27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27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27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27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27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27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27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27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27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27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27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27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27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27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27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27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27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27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27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27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27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27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27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27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27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27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27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27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27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27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27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27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27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27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27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27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27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27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27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27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27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27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27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27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27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27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27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27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27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27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27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27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27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27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27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27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27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27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27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27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27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27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27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27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27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27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27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27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27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27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27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27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27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27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27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27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27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27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27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27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27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27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27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27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27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27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27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27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27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27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27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27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27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27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27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27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27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27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27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27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27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27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27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27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27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27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27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27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27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27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27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27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27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27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27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27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27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27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27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27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27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27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27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27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27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27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27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27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27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27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27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27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27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27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27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27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27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27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27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27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27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27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27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27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27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27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27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27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27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27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27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27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27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27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27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27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27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27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27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27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27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27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27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27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27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27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27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27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27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27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27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27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27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27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27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27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27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27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27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27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27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27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27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27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27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27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27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27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27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27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27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27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27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27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27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27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27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27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27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27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27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27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27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27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27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27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27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27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27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27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27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27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27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27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27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27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27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27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27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27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27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27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27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27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27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27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27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27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27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27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27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27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27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</sheetData>
  <mergeCells count="34">
    <mergeCell ref="A127:D127"/>
    <mergeCell ref="B59:D59"/>
    <mergeCell ref="B64:D64"/>
    <mergeCell ref="R66:T66"/>
    <mergeCell ref="A117:D117"/>
    <mergeCell ref="A118:D118"/>
    <mergeCell ref="A119:D119"/>
    <mergeCell ref="A120:D120"/>
    <mergeCell ref="A121:D121"/>
    <mergeCell ref="A123:D123"/>
    <mergeCell ref="A124:D124"/>
    <mergeCell ref="A125:D125"/>
    <mergeCell ref="A126:D126"/>
    <mergeCell ref="B51:D51"/>
    <mergeCell ref="B52:D52"/>
    <mergeCell ref="R56:T56"/>
    <mergeCell ref="R57:T57"/>
    <mergeCell ref="B58:D58"/>
    <mergeCell ref="K10:M11"/>
    <mergeCell ref="B11:D11"/>
    <mergeCell ref="H11:J11"/>
    <mergeCell ref="B12:D12"/>
    <mergeCell ref="B21:D21"/>
    <mergeCell ref="H7:J7"/>
    <mergeCell ref="C8:D8"/>
    <mergeCell ref="E8:G8"/>
    <mergeCell ref="H8:J8"/>
    <mergeCell ref="B10:D10"/>
    <mergeCell ref="H10:J10"/>
    <mergeCell ref="H3:J3"/>
    <mergeCell ref="C4:D4"/>
    <mergeCell ref="E4:G4"/>
    <mergeCell ref="H4:J4"/>
    <mergeCell ref="H6:J6"/>
  </mergeCells>
  <printOptions horizontalCentered="1"/>
  <pageMargins left="0.39370078740157483" right="0.39370078740157483" top="0.70866141732283472" bottom="0.39370078740157483" header="0" footer="0"/>
  <pageSetup paperSize="9" scale="59" orientation="landscape"/>
  <headerFooter>
    <oddHeader>&amp;Cด้านการเรียนรู้และพัฒนา (Learning and Growth)&amp;Rเอกสารแนบ 5 (&amp;P/)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FF00"/>
  </sheetPr>
  <dimension ref="A1:AE1000"/>
  <sheetViews>
    <sheetView workbookViewId="0">
      <pane xSplit="23" ySplit="8" topLeftCell="X9" activePane="bottomRight" state="frozen"/>
      <selection pane="topRight" activeCell="X1" sqref="X1"/>
      <selection pane="bottomLeft" activeCell="A9" sqref="A9"/>
      <selection pane="bottomRight" activeCell="X9" sqref="X9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0" width="12.75" hidden="1" customWidth="1"/>
    <col min="11" max="14" width="11" hidden="1" customWidth="1"/>
    <col min="15" max="15" width="7.875" hidden="1" customWidth="1"/>
    <col min="16" max="16" width="12.875" hidden="1" customWidth="1"/>
    <col min="17" max="17" width="13.875" hidden="1" customWidth="1"/>
    <col min="18" max="18" width="9.625" hidden="1" customWidth="1"/>
    <col min="19" max="20" width="11.5" hidden="1" customWidth="1"/>
    <col min="21" max="21" width="10" hidden="1" customWidth="1"/>
    <col min="22" max="22" width="9.75" hidden="1" customWidth="1"/>
    <col min="23" max="23" width="7.875" hidden="1" customWidth="1"/>
    <col min="24" max="31" width="19.625" customWidth="1"/>
  </cols>
  <sheetData>
    <row r="1" spans="1:31" ht="27.75" customHeight="1">
      <c r="A1" s="1" t="s">
        <v>0</v>
      </c>
      <c r="B1" s="3"/>
      <c r="C1" s="4" t="s">
        <v>3</v>
      </c>
      <c r="D1" s="4"/>
      <c r="E1" s="6"/>
      <c r="F1" s="6"/>
      <c r="G1" s="7"/>
      <c r="H1" s="8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5"/>
      <c r="X1" s="5"/>
      <c r="Y1" s="5"/>
      <c r="Z1" s="5"/>
      <c r="AA1" s="5"/>
      <c r="AB1" s="5"/>
      <c r="AC1" s="5"/>
      <c r="AD1" s="5"/>
      <c r="AE1" s="5"/>
    </row>
    <row r="2" spans="1:31" ht="27.75" customHeight="1">
      <c r="A2" s="4" t="s">
        <v>4</v>
      </c>
      <c r="B2" s="3"/>
      <c r="C2" s="4" t="s">
        <v>10</v>
      </c>
      <c r="D2" s="4"/>
      <c r="E2" s="6"/>
      <c r="F2" s="6"/>
      <c r="G2" s="6"/>
      <c r="H2" s="8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5"/>
      <c r="X2" s="5"/>
      <c r="Y2" s="5"/>
      <c r="Z2" s="5"/>
      <c r="AA2" s="5"/>
      <c r="AB2" s="5"/>
      <c r="AC2" s="5"/>
      <c r="AD2" s="5"/>
      <c r="AE2" s="5"/>
    </row>
    <row r="3" spans="1:31" ht="27.75" customHeight="1">
      <c r="A3" s="9" t="s">
        <v>9</v>
      </c>
      <c r="B3" s="9"/>
      <c r="C3" s="9" t="s">
        <v>12</v>
      </c>
      <c r="D3" s="9"/>
      <c r="E3" s="9" t="s">
        <v>13</v>
      </c>
      <c r="F3" s="12"/>
      <c r="G3" s="9"/>
      <c r="H3" s="9"/>
      <c r="I3" s="9" t="s">
        <v>17</v>
      </c>
      <c r="J3" s="13"/>
      <c r="K3" s="13"/>
      <c r="L3" s="13"/>
      <c r="M3" s="13"/>
      <c r="N3" s="13"/>
      <c r="O3" s="6"/>
      <c r="P3" s="6"/>
      <c r="Q3" s="6"/>
      <c r="R3" s="6"/>
      <c r="S3" s="6"/>
      <c r="T3" s="6"/>
      <c r="U3" s="6"/>
      <c r="V3" s="6"/>
      <c r="W3" s="5"/>
      <c r="X3" s="5"/>
      <c r="Y3" s="5"/>
      <c r="Z3" s="5"/>
      <c r="AA3" s="5"/>
      <c r="AB3" s="5"/>
      <c r="AC3" s="5"/>
      <c r="AD3" s="5"/>
      <c r="AE3" s="5"/>
    </row>
    <row r="4" spans="1:31" ht="27.75" customHeight="1">
      <c r="A4" s="12" t="s">
        <v>15</v>
      </c>
      <c r="B4" s="12"/>
      <c r="C4" s="12" t="s">
        <v>21</v>
      </c>
      <c r="D4" s="12"/>
      <c r="E4" s="6" t="s">
        <v>22</v>
      </c>
      <c r="F4" s="6"/>
      <c r="G4" s="6"/>
      <c r="H4" s="6"/>
      <c r="I4" s="14" t="s">
        <v>23</v>
      </c>
      <c r="J4" s="13"/>
      <c r="K4" s="13"/>
      <c r="L4" s="13"/>
      <c r="M4" s="13"/>
      <c r="N4" s="13"/>
      <c r="O4" s="6"/>
      <c r="P4" s="6"/>
      <c r="Q4" s="6"/>
      <c r="R4" s="6"/>
      <c r="S4" s="6"/>
      <c r="T4" s="6"/>
      <c r="U4" s="6"/>
      <c r="V4" s="6"/>
      <c r="W4" s="5"/>
      <c r="X4" s="5"/>
      <c r="Y4" s="5"/>
      <c r="Z4" s="5"/>
      <c r="AA4" s="5"/>
      <c r="AB4" s="5"/>
      <c r="AC4" s="5"/>
      <c r="AD4" s="5"/>
      <c r="AE4" s="5"/>
    </row>
    <row r="5" spans="1:31" ht="27.75" customHeight="1">
      <c r="A5" s="12"/>
      <c r="B5" s="9"/>
      <c r="C5" s="9" t="s">
        <v>25</v>
      </c>
      <c r="D5" s="12"/>
      <c r="E5" s="6" t="s">
        <v>26</v>
      </c>
      <c r="F5" s="6"/>
      <c r="G5" s="6"/>
      <c r="H5" s="6"/>
      <c r="I5" s="14" t="s">
        <v>27</v>
      </c>
      <c r="J5" s="13"/>
      <c r="K5" s="13"/>
      <c r="L5" s="13"/>
      <c r="M5" s="13"/>
      <c r="N5" s="13"/>
      <c r="O5" s="6"/>
      <c r="P5" s="6"/>
      <c r="Q5" s="6"/>
      <c r="R5" s="6"/>
      <c r="S5" s="6"/>
      <c r="T5" s="6"/>
      <c r="U5" s="6"/>
      <c r="V5" s="6"/>
      <c r="W5" s="5"/>
      <c r="X5" s="5"/>
      <c r="Y5" s="5"/>
      <c r="Z5" s="5"/>
      <c r="AA5" s="5"/>
      <c r="AB5" s="5"/>
      <c r="AC5" s="5"/>
      <c r="AD5" s="5"/>
      <c r="AE5" s="5"/>
    </row>
    <row r="6" spans="1:31" ht="27.75" customHeight="1">
      <c r="A6" s="12"/>
      <c r="B6" s="12"/>
      <c r="C6" s="12"/>
      <c r="D6" s="12"/>
      <c r="E6" s="6"/>
      <c r="F6" s="6"/>
      <c r="G6" s="6"/>
      <c r="H6" s="6"/>
      <c r="I6" s="6"/>
      <c r="J6" s="13"/>
      <c r="K6" s="13"/>
      <c r="L6" s="13"/>
      <c r="M6" s="13"/>
      <c r="N6" s="16"/>
      <c r="O6" s="6"/>
      <c r="P6" s="6"/>
      <c r="Q6" s="6"/>
      <c r="R6" s="6"/>
      <c r="S6" s="6"/>
      <c r="T6" s="6"/>
      <c r="U6" s="6"/>
      <c r="V6" s="6"/>
      <c r="W6" s="5"/>
      <c r="X6" s="5"/>
      <c r="Y6" s="5"/>
      <c r="Z6" s="5"/>
      <c r="AA6" s="5"/>
      <c r="AB6" s="5"/>
      <c r="AC6" s="5"/>
      <c r="AD6" s="5"/>
      <c r="AE6" s="5"/>
    </row>
    <row r="7" spans="1:31" ht="27.75" customHeight="1">
      <c r="A7" s="17" t="s">
        <v>29</v>
      </c>
      <c r="B7" s="1100" t="s">
        <v>31</v>
      </c>
      <c r="C7" s="1101"/>
      <c r="D7" s="1102"/>
      <c r="E7" s="17">
        <v>10</v>
      </c>
      <c r="F7" s="17">
        <v>11</v>
      </c>
      <c r="G7" s="17">
        <v>12</v>
      </c>
      <c r="H7" s="1100" t="s">
        <v>34</v>
      </c>
      <c r="I7" s="1101"/>
      <c r="J7" s="1102"/>
      <c r="K7" s="1103" t="s">
        <v>35</v>
      </c>
      <c r="L7" s="1104"/>
      <c r="M7" s="1105"/>
      <c r="N7" s="19"/>
      <c r="O7" s="6"/>
      <c r="P7" s="6"/>
      <c r="Q7" s="6"/>
      <c r="R7" s="6"/>
      <c r="S7" s="6"/>
      <c r="T7" s="6"/>
      <c r="U7" s="6"/>
      <c r="V7" s="6"/>
      <c r="W7" s="5"/>
      <c r="X7" s="21" t="s">
        <v>33</v>
      </c>
      <c r="Y7" s="21" t="s">
        <v>47</v>
      </c>
      <c r="Z7" s="22" t="s">
        <v>48</v>
      </c>
      <c r="AA7" s="21" t="s">
        <v>49</v>
      </c>
      <c r="AB7" s="22" t="s">
        <v>50</v>
      </c>
      <c r="AC7" s="23" t="s">
        <v>41</v>
      </c>
      <c r="AD7" s="21" t="s">
        <v>42</v>
      </c>
      <c r="AE7" s="22" t="s">
        <v>43</v>
      </c>
    </row>
    <row r="8" spans="1:31" ht="27.75" customHeight="1">
      <c r="A8" s="25" t="s">
        <v>44</v>
      </c>
      <c r="B8" s="1109" t="s">
        <v>51</v>
      </c>
      <c r="C8" s="1110"/>
      <c r="D8" s="1111"/>
      <c r="E8" s="25" t="s">
        <v>54</v>
      </c>
      <c r="F8" s="25" t="s">
        <v>55</v>
      </c>
      <c r="G8" s="25" t="s">
        <v>56</v>
      </c>
      <c r="H8" s="1112" t="s">
        <v>57</v>
      </c>
      <c r="I8" s="1110"/>
      <c r="J8" s="1111"/>
      <c r="K8" s="1106"/>
      <c r="L8" s="1107"/>
      <c r="M8" s="1108"/>
      <c r="N8" s="19" t="s">
        <v>65</v>
      </c>
      <c r="O8" s="27"/>
      <c r="P8" s="27"/>
      <c r="Q8" s="27"/>
      <c r="R8" s="27"/>
      <c r="S8" s="27"/>
      <c r="T8" s="27"/>
      <c r="U8" s="27"/>
      <c r="V8" s="27"/>
      <c r="W8" s="5"/>
      <c r="X8" s="29"/>
      <c r="Y8" s="29"/>
      <c r="Z8" s="30"/>
      <c r="AA8" s="31"/>
      <c r="AB8" s="30"/>
      <c r="AC8" s="31"/>
      <c r="AD8" s="29"/>
      <c r="AE8" s="30"/>
    </row>
    <row r="9" spans="1:31" ht="27.75" customHeight="1">
      <c r="A9" s="33"/>
      <c r="B9" s="1113" t="s">
        <v>62</v>
      </c>
      <c r="C9" s="1114"/>
      <c r="D9" s="1115"/>
      <c r="E9" s="37"/>
      <c r="F9" s="37"/>
      <c r="G9" s="37" t="s">
        <v>78</v>
      </c>
      <c r="H9" s="38" t="s">
        <v>79</v>
      </c>
      <c r="I9" s="38" t="s">
        <v>82</v>
      </c>
      <c r="J9" s="38" t="s">
        <v>41</v>
      </c>
      <c r="K9" s="40" t="s">
        <v>83</v>
      </c>
      <c r="L9" s="40" t="s">
        <v>86</v>
      </c>
      <c r="M9" s="40" t="s">
        <v>87</v>
      </c>
      <c r="N9" s="42"/>
      <c r="O9" s="27"/>
      <c r="P9" s="27"/>
      <c r="Q9" s="27"/>
      <c r="R9" s="27"/>
      <c r="S9" s="27"/>
      <c r="T9" s="27"/>
      <c r="U9" s="27"/>
      <c r="V9" s="27"/>
      <c r="W9" s="5"/>
      <c r="X9" s="44"/>
      <c r="Y9" s="44"/>
      <c r="Z9" s="46"/>
      <c r="AA9" s="47"/>
      <c r="AB9" s="46"/>
      <c r="AC9" s="47"/>
      <c r="AD9" s="44"/>
      <c r="AE9" s="46"/>
    </row>
    <row r="10" spans="1:31" ht="27.75" customHeight="1">
      <c r="A10" s="48" t="s">
        <v>91</v>
      </c>
      <c r="B10" s="49" t="s">
        <v>93</v>
      </c>
      <c r="C10" s="50"/>
      <c r="D10" s="51"/>
      <c r="E10" s="53" t="s">
        <v>95</v>
      </c>
      <c r="F10" s="53" t="s">
        <v>101</v>
      </c>
      <c r="G10" s="53" t="s">
        <v>103</v>
      </c>
      <c r="H10" s="55"/>
      <c r="I10" s="55"/>
      <c r="J10" s="55"/>
      <c r="K10" s="56" t="s">
        <v>105</v>
      </c>
      <c r="L10" s="57" t="s">
        <v>106</v>
      </c>
      <c r="M10" s="57" t="s">
        <v>106</v>
      </c>
      <c r="N10" s="58"/>
      <c r="O10" s="60" t="s">
        <v>108</v>
      </c>
      <c r="P10" s="60"/>
      <c r="Q10" s="60"/>
      <c r="R10" s="61"/>
      <c r="S10" s="61"/>
      <c r="T10" s="6"/>
      <c r="U10" s="6"/>
      <c r="V10" s="6"/>
      <c r="W10" s="5"/>
      <c r="X10" s="62"/>
      <c r="Y10" s="62"/>
      <c r="Z10" s="64"/>
      <c r="AA10" s="65"/>
      <c r="AB10" s="64"/>
      <c r="AC10" s="65"/>
      <c r="AD10" s="62"/>
      <c r="AE10" s="64"/>
    </row>
    <row r="11" spans="1:31" ht="27.75" customHeight="1">
      <c r="A11" s="39" t="s">
        <v>114</v>
      </c>
      <c r="B11" s="66" t="s">
        <v>115</v>
      </c>
      <c r="C11" s="68"/>
      <c r="D11" s="69"/>
      <c r="E11" s="70" t="s">
        <v>117</v>
      </c>
      <c r="F11" s="70"/>
      <c r="G11" s="70" t="s">
        <v>86</v>
      </c>
      <c r="H11" s="71"/>
      <c r="I11" s="71"/>
      <c r="J11" s="71"/>
      <c r="K11" s="72" t="s">
        <v>119</v>
      </c>
      <c r="L11" s="73"/>
      <c r="M11" s="73"/>
      <c r="N11" s="74">
        <v>1</v>
      </c>
      <c r="O11" s="60"/>
      <c r="P11" s="6"/>
      <c r="Q11" s="75" t="s">
        <v>121</v>
      </c>
      <c r="R11" s="76" t="s">
        <v>124</v>
      </c>
      <c r="S11" s="76" t="s">
        <v>125</v>
      </c>
      <c r="T11" s="76" t="s">
        <v>126</v>
      </c>
      <c r="U11" s="76" t="s">
        <v>127</v>
      </c>
      <c r="V11" s="6"/>
      <c r="W11" s="5"/>
      <c r="X11" s="77"/>
      <c r="Y11" s="77"/>
      <c r="Z11" s="78"/>
      <c r="AA11" s="5"/>
      <c r="AB11" s="78"/>
      <c r="AC11" s="5"/>
      <c r="AD11" s="77"/>
      <c r="AE11" s="78"/>
    </row>
    <row r="12" spans="1:31" ht="27.75" customHeight="1">
      <c r="A12" s="39" t="s">
        <v>131</v>
      </c>
      <c r="B12" s="79" t="s">
        <v>133</v>
      </c>
      <c r="C12" s="80">
        <v>1</v>
      </c>
      <c r="D12" s="81" t="s">
        <v>135</v>
      </c>
      <c r="E12" s="70"/>
      <c r="F12" s="70"/>
      <c r="G12" s="70" t="s">
        <v>87</v>
      </c>
      <c r="H12" s="83">
        <v>0.26700000000000002</v>
      </c>
      <c r="I12" s="71">
        <v>0</v>
      </c>
      <c r="J12" s="71">
        <f t="shared" ref="J12:J15" si="0">SUM(H12:I12)</f>
        <v>0.26700000000000002</v>
      </c>
      <c r="K12" s="56"/>
      <c r="L12" s="57"/>
      <c r="M12" s="57"/>
      <c r="N12" s="58"/>
      <c r="O12" s="6"/>
      <c r="P12" s="86" t="s">
        <v>139</v>
      </c>
      <c r="Q12" s="88">
        <f>500</f>
        <v>500</v>
      </c>
      <c r="R12" s="89">
        <v>315</v>
      </c>
      <c r="S12" s="89">
        <v>750</v>
      </c>
      <c r="T12" s="89">
        <v>100</v>
      </c>
      <c r="U12" s="90">
        <v>6000</v>
      </c>
      <c r="V12" s="6"/>
      <c r="W12" s="5"/>
      <c r="X12" s="77"/>
      <c r="Y12" s="77"/>
      <c r="Z12" s="78"/>
      <c r="AA12" s="5"/>
      <c r="AB12" s="78"/>
      <c r="AC12" s="5"/>
      <c r="AD12" s="77"/>
      <c r="AE12" s="78"/>
    </row>
    <row r="13" spans="1:31" ht="27.75" customHeight="1">
      <c r="A13" s="92"/>
      <c r="B13" s="79" t="s">
        <v>145</v>
      </c>
      <c r="C13" s="80">
        <v>1</v>
      </c>
      <c r="D13" s="81" t="s">
        <v>146</v>
      </c>
      <c r="E13" s="70"/>
      <c r="F13" s="94"/>
      <c r="G13" s="70"/>
      <c r="H13" s="83">
        <v>0.26700000000000002</v>
      </c>
      <c r="I13" s="71">
        <v>0</v>
      </c>
      <c r="J13" s="71">
        <f t="shared" si="0"/>
        <v>0.26700000000000002</v>
      </c>
      <c r="K13" s="96"/>
      <c r="L13" s="96"/>
      <c r="M13" s="96"/>
      <c r="N13" s="58"/>
      <c r="O13" s="97" t="s">
        <v>133</v>
      </c>
      <c r="P13" s="97">
        <v>120</v>
      </c>
      <c r="Q13" s="98">
        <f t="shared" ref="Q13:Q15" si="1">P13*$Q$12</f>
        <v>60000</v>
      </c>
      <c r="R13" s="99">
        <f t="shared" ref="R13:R15" si="2">P13*$R$12*2</f>
        <v>75600</v>
      </c>
      <c r="S13" s="99">
        <f t="shared" ref="S13:S15" si="3">P13*$S$12</f>
        <v>90000</v>
      </c>
      <c r="T13" s="99">
        <f t="shared" ref="T13:T15" si="4">2*(P13*$T$12)+5000</f>
        <v>29000</v>
      </c>
      <c r="U13" s="101">
        <f>+U12*2</f>
        <v>12000</v>
      </c>
      <c r="V13" s="102">
        <f t="shared" ref="V13:V16" si="5">SUM(Q13:U13)/1000000</f>
        <v>0.2666</v>
      </c>
      <c r="W13" s="5"/>
      <c r="X13" s="103" t="s">
        <v>160</v>
      </c>
      <c r="Y13" s="104"/>
      <c r="Z13" s="78"/>
      <c r="AA13" s="5"/>
      <c r="AB13" s="78"/>
      <c r="AC13" s="5"/>
      <c r="AD13" s="77"/>
      <c r="AE13" s="78"/>
    </row>
    <row r="14" spans="1:31" ht="27.75" customHeight="1">
      <c r="A14" s="106"/>
      <c r="B14" s="79" t="s">
        <v>151</v>
      </c>
      <c r="C14" s="80">
        <v>1</v>
      </c>
      <c r="D14" s="81" t="s">
        <v>135</v>
      </c>
      <c r="E14" s="70"/>
      <c r="F14" s="94"/>
      <c r="G14" s="70"/>
      <c r="H14" s="83">
        <v>0.26700000000000002</v>
      </c>
      <c r="I14" s="71">
        <v>0</v>
      </c>
      <c r="J14" s="71">
        <f t="shared" si="0"/>
        <v>0.26700000000000002</v>
      </c>
      <c r="K14" s="96"/>
      <c r="L14" s="96"/>
      <c r="M14" s="96"/>
      <c r="N14" s="58"/>
      <c r="O14" s="97" t="s">
        <v>145</v>
      </c>
      <c r="P14" s="97">
        <v>120</v>
      </c>
      <c r="Q14" s="98">
        <f t="shared" si="1"/>
        <v>60000</v>
      </c>
      <c r="R14" s="99">
        <f t="shared" si="2"/>
        <v>75600</v>
      </c>
      <c r="S14" s="99">
        <f t="shared" si="3"/>
        <v>90000</v>
      </c>
      <c r="T14" s="99">
        <f t="shared" si="4"/>
        <v>29000</v>
      </c>
      <c r="U14" s="101">
        <f>+U12*2</f>
        <v>12000</v>
      </c>
      <c r="V14" s="102">
        <f t="shared" si="5"/>
        <v>0.2666</v>
      </c>
      <c r="W14" s="5"/>
      <c r="X14" s="77"/>
      <c r="Y14" s="77"/>
      <c r="Z14" s="78"/>
      <c r="AA14" s="5"/>
      <c r="AB14" s="78"/>
      <c r="AC14" s="5"/>
      <c r="AD14" s="77"/>
      <c r="AE14" s="78"/>
    </row>
    <row r="15" spans="1:31" ht="27.75" customHeight="1">
      <c r="A15" s="106"/>
      <c r="B15" s="79" t="s">
        <v>70</v>
      </c>
      <c r="C15" s="80">
        <f>SUM(C12:C14)</f>
        <v>3</v>
      </c>
      <c r="D15" s="81" t="s">
        <v>135</v>
      </c>
      <c r="E15" s="70"/>
      <c r="F15" s="94"/>
      <c r="G15" s="70"/>
      <c r="H15" s="71">
        <f t="shared" ref="H15:I15" si="6">SUM(H12:H14)</f>
        <v>0.80100000000000005</v>
      </c>
      <c r="I15" s="71">
        <f t="shared" si="6"/>
        <v>0</v>
      </c>
      <c r="J15" s="71">
        <f t="shared" si="0"/>
        <v>0.80100000000000005</v>
      </c>
      <c r="K15" s="56"/>
      <c r="L15" s="73"/>
      <c r="M15" s="73"/>
      <c r="N15" s="74"/>
      <c r="O15" s="97" t="s">
        <v>151</v>
      </c>
      <c r="P15" s="97">
        <v>120</v>
      </c>
      <c r="Q15" s="112">
        <f t="shared" si="1"/>
        <v>60000</v>
      </c>
      <c r="R15" s="99">
        <f t="shared" si="2"/>
        <v>75600</v>
      </c>
      <c r="S15" s="99">
        <f t="shared" si="3"/>
        <v>90000</v>
      </c>
      <c r="T15" s="99">
        <f t="shared" si="4"/>
        <v>29000</v>
      </c>
      <c r="U15" s="101">
        <f>+U12*2</f>
        <v>12000</v>
      </c>
      <c r="V15" s="102">
        <f t="shared" si="5"/>
        <v>0.2666</v>
      </c>
      <c r="W15" s="5"/>
      <c r="X15" s="77"/>
      <c r="Y15" s="77"/>
      <c r="Z15" s="78"/>
      <c r="AA15" s="5"/>
      <c r="AB15" s="78"/>
      <c r="AC15" s="5"/>
      <c r="AD15" s="77"/>
      <c r="AE15" s="78"/>
    </row>
    <row r="16" spans="1:31" ht="27.75" customHeight="1">
      <c r="A16" s="106"/>
      <c r="B16" s="116"/>
      <c r="C16" s="118"/>
      <c r="D16" s="119"/>
      <c r="E16" s="70"/>
      <c r="F16" s="94"/>
      <c r="G16" s="70"/>
      <c r="H16" s="71"/>
      <c r="I16" s="71"/>
      <c r="J16" s="71"/>
      <c r="K16" s="56"/>
      <c r="L16" s="73"/>
      <c r="M16" s="73"/>
      <c r="N16" s="74"/>
      <c r="O16" s="122"/>
      <c r="P16" s="122"/>
      <c r="Q16" s="124">
        <f t="shared" ref="Q16:T16" si="7">SUM(Q13:Q15)</f>
        <v>180000</v>
      </c>
      <c r="R16" s="124">
        <f t="shared" si="7"/>
        <v>226800</v>
      </c>
      <c r="S16" s="124">
        <f t="shared" si="7"/>
        <v>270000</v>
      </c>
      <c r="T16" s="124">
        <f t="shared" si="7"/>
        <v>87000</v>
      </c>
      <c r="U16" s="124">
        <f>+U13+U14+U15</f>
        <v>36000</v>
      </c>
      <c r="V16" s="102">
        <f t="shared" si="5"/>
        <v>0.79979999999999996</v>
      </c>
      <c r="W16" s="5"/>
      <c r="X16" s="77"/>
      <c r="Y16" s="77"/>
      <c r="Z16" s="78"/>
      <c r="AA16" s="5"/>
      <c r="AB16" s="78"/>
      <c r="AC16" s="5"/>
      <c r="AD16" s="77"/>
      <c r="AE16" s="78"/>
    </row>
    <row r="17" spans="1:31" ht="27.75" customHeight="1">
      <c r="A17" s="39" t="s">
        <v>181</v>
      </c>
      <c r="B17" s="82" t="s">
        <v>182</v>
      </c>
      <c r="C17" s="128"/>
      <c r="D17" s="129"/>
      <c r="E17" s="70" t="s">
        <v>95</v>
      </c>
      <c r="F17" s="70" t="s">
        <v>185</v>
      </c>
      <c r="G17" s="70" t="s">
        <v>186</v>
      </c>
      <c r="H17" s="71"/>
      <c r="I17" s="71"/>
      <c r="J17" s="71"/>
      <c r="K17" s="73"/>
      <c r="L17" s="73"/>
      <c r="M17" s="73"/>
      <c r="N17" s="58">
        <v>1</v>
      </c>
      <c r="O17" s="27"/>
      <c r="P17" s="27"/>
      <c r="Q17" s="27"/>
      <c r="R17" s="6"/>
      <c r="S17" s="6"/>
      <c r="T17" s="6"/>
      <c r="U17" s="6"/>
      <c r="V17" s="6"/>
      <c r="W17" s="5"/>
      <c r="X17" s="77"/>
      <c r="Y17" s="77"/>
      <c r="Z17" s="78"/>
      <c r="AA17" s="5"/>
      <c r="AB17" s="78"/>
      <c r="AC17" s="5"/>
      <c r="AD17" s="77"/>
      <c r="AE17" s="78"/>
    </row>
    <row r="18" spans="1:31" ht="27.75" customHeight="1">
      <c r="A18" s="39"/>
      <c r="B18" s="82" t="s">
        <v>189</v>
      </c>
      <c r="C18" s="130"/>
      <c r="D18" s="131"/>
      <c r="E18" s="70" t="s">
        <v>117</v>
      </c>
      <c r="F18" s="94"/>
      <c r="G18" s="70" t="s">
        <v>103</v>
      </c>
      <c r="H18" s="71"/>
      <c r="I18" s="71"/>
      <c r="J18" s="71"/>
      <c r="K18" s="73"/>
      <c r="L18" s="73"/>
      <c r="M18" s="73"/>
      <c r="N18" s="58"/>
      <c r="O18" s="27"/>
      <c r="P18" s="27"/>
      <c r="Q18" s="27"/>
      <c r="R18" s="6"/>
      <c r="S18" s="6"/>
      <c r="T18" s="6"/>
      <c r="U18" s="6"/>
      <c r="V18" s="6"/>
      <c r="W18" s="5"/>
      <c r="X18" s="77"/>
      <c r="Y18" s="77"/>
      <c r="Z18" s="78"/>
      <c r="AA18" s="5"/>
      <c r="AB18" s="78"/>
      <c r="AC18" s="5"/>
      <c r="AD18" s="77"/>
      <c r="AE18" s="78"/>
    </row>
    <row r="19" spans="1:31" ht="27.75" customHeight="1">
      <c r="A19" s="39"/>
      <c r="B19" s="82" t="s">
        <v>193</v>
      </c>
      <c r="C19" s="130"/>
      <c r="D19" s="131"/>
      <c r="E19" s="70"/>
      <c r="F19" s="94"/>
      <c r="G19" s="132" t="s">
        <v>195</v>
      </c>
      <c r="H19" s="71"/>
      <c r="I19" s="71"/>
      <c r="J19" s="71"/>
      <c r="K19" s="73"/>
      <c r="L19" s="73"/>
      <c r="M19" s="73"/>
      <c r="N19" s="58"/>
      <c r="O19" s="27"/>
      <c r="P19" s="27"/>
      <c r="Q19" s="27"/>
      <c r="R19" s="6"/>
      <c r="S19" s="6"/>
      <c r="T19" s="6"/>
      <c r="U19" s="6"/>
      <c r="V19" s="6"/>
      <c r="W19" s="5"/>
      <c r="X19" s="77"/>
      <c r="Y19" s="77"/>
      <c r="Z19" s="78"/>
      <c r="AA19" s="5"/>
      <c r="AB19" s="78"/>
      <c r="AC19" s="5"/>
      <c r="AD19" s="77"/>
      <c r="AE19" s="78"/>
    </row>
    <row r="20" spans="1:31" ht="27.75" customHeight="1">
      <c r="A20" s="39"/>
      <c r="B20" s="82" t="s">
        <v>199</v>
      </c>
      <c r="C20" s="128"/>
      <c r="D20" s="129"/>
      <c r="E20" s="94"/>
      <c r="F20" s="94"/>
      <c r="G20" s="70" t="s">
        <v>201</v>
      </c>
      <c r="H20" s="71"/>
      <c r="I20" s="71"/>
      <c r="J20" s="71"/>
      <c r="K20" s="73"/>
      <c r="L20" s="73"/>
      <c r="M20" s="73"/>
      <c r="N20" s="58"/>
      <c r="O20" s="27"/>
      <c r="P20" s="27"/>
      <c r="Q20" s="27"/>
      <c r="R20" s="6"/>
      <c r="S20" s="6"/>
      <c r="T20" s="6"/>
      <c r="U20" s="6"/>
      <c r="V20" s="6"/>
      <c r="W20" s="5"/>
      <c r="X20" s="77"/>
      <c r="Y20" s="77"/>
      <c r="Z20" s="78"/>
      <c r="AA20" s="5"/>
      <c r="AB20" s="78"/>
      <c r="AC20" s="5"/>
      <c r="AD20" s="77"/>
      <c r="AE20" s="78"/>
    </row>
    <row r="21" spans="1:31" ht="27.75" customHeight="1">
      <c r="A21" s="106"/>
      <c r="B21" s="79" t="s">
        <v>133</v>
      </c>
      <c r="C21" s="80"/>
      <c r="D21" s="81"/>
      <c r="E21" s="70"/>
      <c r="F21" s="94"/>
      <c r="G21" s="70"/>
      <c r="H21" s="83">
        <v>0</v>
      </c>
      <c r="I21" s="71">
        <v>0</v>
      </c>
      <c r="J21" s="71">
        <f t="shared" ref="J21:J24" si="8">SUM(H21:I21)</f>
        <v>0</v>
      </c>
      <c r="K21" s="96" t="s">
        <v>28</v>
      </c>
      <c r="L21" s="57" t="s">
        <v>106</v>
      </c>
      <c r="M21" s="57" t="s">
        <v>106</v>
      </c>
      <c r="N21" s="58"/>
      <c r="O21" s="60" t="s">
        <v>207</v>
      </c>
      <c r="P21" s="27"/>
      <c r="Q21" s="27"/>
      <c r="R21" s="6"/>
      <c r="S21" s="6"/>
      <c r="T21" s="6"/>
      <c r="U21" s="6"/>
      <c r="V21" s="6"/>
      <c r="W21" s="5"/>
      <c r="X21" s="77"/>
      <c r="Y21" s="77"/>
      <c r="Z21" s="78"/>
      <c r="AA21" s="5"/>
      <c r="AB21" s="78"/>
      <c r="AC21" s="5"/>
      <c r="AD21" s="77"/>
      <c r="AE21" s="78"/>
    </row>
    <row r="22" spans="1:31" ht="27.75" customHeight="1">
      <c r="A22" s="106"/>
      <c r="B22" s="79" t="s">
        <v>145</v>
      </c>
      <c r="C22" s="80"/>
      <c r="D22" s="81" t="s">
        <v>209</v>
      </c>
      <c r="E22" s="70"/>
      <c r="F22" s="94"/>
      <c r="G22" s="70"/>
      <c r="H22" s="83">
        <v>0</v>
      </c>
      <c r="I22" s="71">
        <v>0</v>
      </c>
      <c r="J22" s="71">
        <f t="shared" si="8"/>
        <v>0</v>
      </c>
      <c r="K22" s="96" t="s">
        <v>18</v>
      </c>
      <c r="L22" s="96"/>
      <c r="M22" s="96"/>
      <c r="N22" s="58"/>
      <c r="O22" s="27" t="s">
        <v>212</v>
      </c>
      <c r="P22" s="27"/>
      <c r="Q22" s="27"/>
      <c r="R22" s="6"/>
      <c r="S22" s="6"/>
      <c r="T22" s="6"/>
      <c r="U22" s="6"/>
      <c r="V22" s="6"/>
      <c r="W22" s="5"/>
      <c r="X22" s="77"/>
      <c r="Y22" s="77"/>
      <c r="Z22" s="78"/>
      <c r="AA22" s="5"/>
      <c r="AB22" s="78"/>
      <c r="AC22" s="5"/>
      <c r="AD22" s="77"/>
      <c r="AE22" s="78"/>
    </row>
    <row r="23" spans="1:31" ht="27.75" customHeight="1">
      <c r="A23" s="106"/>
      <c r="B23" s="79" t="s">
        <v>151</v>
      </c>
      <c r="C23" s="80"/>
      <c r="D23" s="81"/>
      <c r="E23" s="70"/>
      <c r="F23" s="94"/>
      <c r="G23" s="70"/>
      <c r="H23" s="83">
        <v>0</v>
      </c>
      <c r="I23" s="71">
        <v>0</v>
      </c>
      <c r="J23" s="71">
        <f t="shared" si="8"/>
        <v>0</v>
      </c>
      <c r="K23" s="96"/>
      <c r="L23" s="96"/>
      <c r="M23" s="96"/>
      <c r="N23" s="58"/>
      <c r="O23" s="27"/>
      <c r="P23" s="27"/>
      <c r="Q23" s="27"/>
      <c r="R23" s="6"/>
      <c r="S23" s="6"/>
      <c r="T23" s="6"/>
      <c r="U23" s="6"/>
      <c r="V23" s="6"/>
      <c r="W23" s="5"/>
      <c r="X23" s="77"/>
      <c r="Y23" s="77"/>
      <c r="Z23" s="78"/>
      <c r="AA23" s="5"/>
      <c r="AB23" s="78"/>
      <c r="AC23" s="5"/>
      <c r="AD23" s="77"/>
      <c r="AE23" s="78"/>
    </row>
    <row r="24" spans="1:31" ht="27.75" customHeight="1">
      <c r="A24" s="106"/>
      <c r="B24" s="79" t="s">
        <v>70</v>
      </c>
      <c r="C24" s="80"/>
      <c r="D24" s="81"/>
      <c r="E24" s="70"/>
      <c r="F24" s="94"/>
      <c r="G24" s="70"/>
      <c r="H24" s="71">
        <f t="shared" ref="H24:I24" si="9">SUM(H21:H23)</f>
        <v>0</v>
      </c>
      <c r="I24" s="71">
        <f t="shared" si="9"/>
        <v>0</v>
      </c>
      <c r="J24" s="71">
        <f t="shared" si="8"/>
        <v>0</v>
      </c>
      <c r="K24" s="135"/>
      <c r="L24" s="73"/>
      <c r="M24" s="73"/>
      <c r="N24" s="58"/>
      <c r="O24" s="27"/>
      <c r="P24" s="27"/>
      <c r="Q24" s="27"/>
      <c r="R24" s="6"/>
      <c r="S24" s="6"/>
      <c r="T24" s="6"/>
      <c r="U24" s="6"/>
      <c r="V24" s="6"/>
      <c r="W24" s="5"/>
      <c r="X24" s="77"/>
      <c r="Y24" s="77"/>
      <c r="Z24" s="78"/>
      <c r="AA24" s="5"/>
      <c r="AB24" s="78"/>
      <c r="AC24" s="5"/>
      <c r="AD24" s="77"/>
      <c r="AE24" s="78"/>
    </row>
    <row r="25" spans="1:31" ht="27.75" customHeight="1">
      <c r="A25" s="136"/>
      <c r="B25" s="109"/>
      <c r="C25" s="137"/>
      <c r="D25" s="138"/>
      <c r="E25" s="139"/>
      <c r="F25" s="140"/>
      <c r="G25" s="139"/>
      <c r="H25" s="141"/>
      <c r="I25" s="141"/>
      <c r="J25" s="141"/>
      <c r="K25" s="135"/>
      <c r="L25" s="73"/>
      <c r="M25" s="73"/>
      <c r="N25" s="58"/>
      <c r="O25" s="27"/>
      <c r="P25" s="27"/>
      <c r="Q25" s="27"/>
      <c r="R25" s="6"/>
      <c r="S25" s="6"/>
      <c r="T25" s="6"/>
      <c r="U25" s="6"/>
      <c r="V25" s="6"/>
      <c r="W25" s="5"/>
      <c r="X25" s="142"/>
      <c r="Y25" s="142"/>
      <c r="Z25" s="143"/>
      <c r="AA25" s="144"/>
      <c r="AB25" s="143"/>
      <c r="AC25" s="144"/>
      <c r="AD25" s="142"/>
      <c r="AE25" s="143"/>
    </row>
    <row r="26" spans="1:31" ht="27.75" customHeight="1">
      <c r="A26" s="48" t="s">
        <v>232</v>
      </c>
      <c r="B26" s="49" t="s">
        <v>233</v>
      </c>
      <c r="C26" s="145"/>
      <c r="D26" s="146"/>
      <c r="E26" s="53" t="s">
        <v>95</v>
      </c>
      <c r="F26" s="53" t="s">
        <v>185</v>
      </c>
      <c r="G26" s="70" t="s">
        <v>186</v>
      </c>
      <c r="H26" s="55"/>
      <c r="I26" s="55"/>
      <c r="J26" s="55"/>
      <c r="K26" s="94"/>
      <c r="L26" s="94"/>
      <c r="M26" s="94"/>
      <c r="N26" s="58"/>
      <c r="O26" s="27"/>
      <c r="P26" s="27"/>
      <c r="Q26" s="27"/>
      <c r="R26" s="6"/>
      <c r="S26" s="6"/>
      <c r="T26" s="6"/>
      <c r="U26" s="6"/>
      <c r="V26" s="6"/>
      <c r="W26" s="5"/>
      <c r="X26" s="62"/>
      <c r="Y26" s="62"/>
      <c r="Z26" s="64"/>
      <c r="AA26" s="65"/>
      <c r="AB26" s="64"/>
      <c r="AC26" s="65"/>
      <c r="AD26" s="62"/>
      <c r="AE26" s="64"/>
    </row>
    <row r="27" spans="1:31" ht="27.75" customHeight="1">
      <c r="A27" s="106"/>
      <c r="B27" s="66" t="s">
        <v>238</v>
      </c>
      <c r="C27" s="147"/>
      <c r="D27" s="148"/>
      <c r="E27" s="70" t="s">
        <v>117</v>
      </c>
      <c r="F27" s="94"/>
      <c r="G27" s="70" t="s">
        <v>103</v>
      </c>
      <c r="H27" s="94"/>
      <c r="I27" s="94"/>
      <c r="J27" s="94"/>
      <c r="K27" s="94"/>
      <c r="L27" s="94"/>
      <c r="M27" s="94"/>
      <c r="N27" s="58"/>
      <c r="O27" s="27"/>
      <c r="P27" s="27"/>
      <c r="Q27" s="27"/>
      <c r="R27" s="6"/>
      <c r="S27" s="6"/>
      <c r="T27" s="6"/>
      <c r="U27" s="6"/>
      <c r="V27" s="6"/>
      <c r="W27" s="5"/>
      <c r="X27" s="77"/>
      <c r="Y27" s="77"/>
      <c r="Z27" s="78"/>
      <c r="AA27" s="5"/>
      <c r="AB27" s="78"/>
      <c r="AC27" s="5"/>
      <c r="AD27" s="77"/>
      <c r="AE27" s="78"/>
    </row>
    <row r="28" spans="1:31" ht="27.75" customHeight="1">
      <c r="A28" s="106"/>
      <c r="B28" s="82" t="s">
        <v>245</v>
      </c>
      <c r="C28" s="149"/>
      <c r="D28" s="129"/>
      <c r="E28" s="70"/>
      <c r="F28" s="94"/>
      <c r="G28" s="132" t="s">
        <v>248</v>
      </c>
      <c r="H28" s="94"/>
      <c r="I28" s="94"/>
      <c r="J28" s="94"/>
      <c r="K28" s="94"/>
      <c r="L28" s="94"/>
      <c r="M28" s="94"/>
      <c r="N28" s="58"/>
      <c r="O28" s="27"/>
      <c r="P28" s="27"/>
      <c r="Q28" s="27"/>
      <c r="R28" s="6"/>
      <c r="S28" s="6"/>
      <c r="T28" s="6"/>
      <c r="U28" s="6"/>
      <c r="V28" s="6"/>
      <c r="W28" s="5"/>
      <c r="X28" s="77"/>
      <c r="Y28" s="77"/>
      <c r="Z28" s="78"/>
      <c r="AA28" s="5"/>
      <c r="AB28" s="78"/>
      <c r="AC28" s="5"/>
      <c r="AD28" s="77"/>
      <c r="AE28" s="78"/>
    </row>
    <row r="29" spans="1:31" ht="27.75" customHeight="1">
      <c r="A29" s="106"/>
      <c r="B29" s="79" t="s">
        <v>133</v>
      </c>
      <c r="C29" s="80"/>
      <c r="D29" s="81"/>
      <c r="E29" s="70"/>
      <c r="F29" s="94"/>
      <c r="G29" s="70" t="s">
        <v>251</v>
      </c>
      <c r="H29" s="83">
        <v>0</v>
      </c>
      <c r="I29" s="71">
        <v>0</v>
      </c>
      <c r="J29" s="71">
        <f t="shared" ref="J29:J32" si="10">SUM(H29:I29)</f>
        <v>0</v>
      </c>
      <c r="K29" s="96" t="s">
        <v>28</v>
      </c>
      <c r="L29" s="57" t="s">
        <v>106</v>
      </c>
      <c r="M29" s="57" t="s">
        <v>106</v>
      </c>
      <c r="N29" s="58">
        <v>1</v>
      </c>
      <c r="O29" s="60" t="s">
        <v>207</v>
      </c>
      <c r="P29" s="27"/>
      <c r="Q29" s="27"/>
      <c r="R29" s="6"/>
      <c r="S29" s="6"/>
      <c r="T29" s="6"/>
      <c r="U29" s="6"/>
      <c r="V29" s="6"/>
      <c r="W29" s="5"/>
      <c r="X29" s="77"/>
      <c r="Y29" s="77"/>
      <c r="Z29" s="78"/>
      <c r="AA29" s="5"/>
      <c r="AB29" s="78"/>
      <c r="AC29" s="5"/>
      <c r="AD29" s="77"/>
      <c r="AE29" s="78"/>
    </row>
    <row r="30" spans="1:31" ht="27.75" customHeight="1">
      <c r="A30" s="106"/>
      <c r="B30" s="79" t="s">
        <v>145</v>
      </c>
      <c r="C30" s="80"/>
      <c r="D30" s="81" t="s">
        <v>209</v>
      </c>
      <c r="E30" s="70"/>
      <c r="F30" s="94"/>
      <c r="G30" s="70"/>
      <c r="H30" s="83">
        <v>0</v>
      </c>
      <c r="I30" s="71">
        <v>0</v>
      </c>
      <c r="J30" s="71">
        <f t="shared" si="10"/>
        <v>0</v>
      </c>
      <c r="K30" s="96" t="s">
        <v>18</v>
      </c>
      <c r="L30" s="96"/>
      <c r="M30" s="96"/>
      <c r="N30" s="58"/>
      <c r="O30" s="27"/>
      <c r="P30" s="27"/>
      <c r="Q30" s="27"/>
      <c r="R30" s="6"/>
      <c r="S30" s="6"/>
      <c r="T30" s="6"/>
      <c r="U30" s="6"/>
      <c r="V30" s="6"/>
      <c r="W30" s="5"/>
      <c r="X30" s="77"/>
      <c r="Y30" s="77"/>
      <c r="Z30" s="78"/>
      <c r="AA30" s="5"/>
      <c r="AB30" s="78"/>
      <c r="AC30" s="5"/>
      <c r="AD30" s="77"/>
      <c r="AE30" s="78"/>
    </row>
    <row r="31" spans="1:31" ht="27.75" customHeight="1">
      <c r="A31" s="106"/>
      <c r="B31" s="79" t="s">
        <v>151</v>
      </c>
      <c r="C31" s="80"/>
      <c r="D31" s="81"/>
      <c r="E31" s="70"/>
      <c r="F31" s="94"/>
      <c r="G31" s="70"/>
      <c r="H31" s="83">
        <v>0</v>
      </c>
      <c r="I31" s="71">
        <v>0</v>
      </c>
      <c r="J31" s="71">
        <f t="shared" si="10"/>
        <v>0</v>
      </c>
      <c r="K31" s="96"/>
      <c r="L31" s="96"/>
      <c r="M31" s="96"/>
      <c r="N31" s="58"/>
      <c r="O31" s="27" t="s">
        <v>212</v>
      </c>
      <c r="P31" s="27"/>
      <c r="Q31" s="27"/>
      <c r="R31" s="6"/>
      <c r="S31" s="6"/>
      <c r="T31" s="6"/>
      <c r="U31" s="6"/>
      <c r="V31" s="6"/>
      <c r="W31" s="5"/>
      <c r="X31" s="77"/>
      <c r="Y31" s="77"/>
      <c r="Z31" s="78"/>
      <c r="AA31" s="5"/>
      <c r="AB31" s="78"/>
      <c r="AC31" s="5"/>
      <c r="AD31" s="77"/>
      <c r="AE31" s="78"/>
    </row>
    <row r="32" spans="1:31" ht="27.75" customHeight="1">
      <c r="A32" s="106"/>
      <c r="B32" s="79" t="s">
        <v>70</v>
      </c>
      <c r="C32" s="80"/>
      <c r="D32" s="81"/>
      <c r="E32" s="70"/>
      <c r="F32" s="94"/>
      <c r="G32" s="70"/>
      <c r="H32" s="71">
        <f t="shared" ref="H32:I32" si="11">SUM(H29:H31)</f>
        <v>0</v>
      </c>
      <c r="I32" s="71">
        <f t="shared" si="11"/>
        <v>0</v>
      </c>
      <c r="J32" s="71">
        <f t="shared" si="10"/>
        <v>0</v>
      </c>
      <c r="K32" s="135"/>
      <c r="L32" s="73"/>
      <c r="M32" s="73"/>
      <c r="N32" s="58"/>
      <c r="O32" s="27"/>
      <c r="P32" s="27"/>
      <c r="Q32" s="27"/>
      <c r="R32" s="6"/>
      <c r="S32" s="6"/>
      <c r="T32" s="6"/>
      <c r="U32" s="6"/>
      <c r="V32" s="6"/>
      <c r="W32" s="5"/>
      <c r="X32" s="77"/>
      <c r="Y32" s="77"/>
      <c r="Z32" s="78"/>
      <c r="AA32" s="5"/>
      <c r="AB32" s="78"/>
      <c r="AC32" s="5"/>
      <c r="AD32" s="77"/>
      <c r="AE32" s="78"/>
    </row>
    <row r="33" spans="1:31" ht="27.75" customHeight="1">
      <c r="A33" s="106"/>
      <c r="B33" s="59"/>
      <c r="C33" s="150"/>
      <c r="D33" s="151"/>
      <c r="E33" s="94"/>
      <c r="F33" s="94"/>
      <c r="G33" s="94"/>
      <c r="H33" s="94"/>
      <c r="I33" s="94"/>
      <c r="J33" s="94"/>
      <c r="K33" s="94"/>
      <c r="L33" s="94"/>
      <c r="M33" s="94"/>
      <c r="N33" s="152"/>
      <c r="O33" s="153"/>
      <c r="P33" s="153"/>
      <c r="Q33" s="153"/>
      <c r="R33" s="154"/>
      <c r="S33" s="154"/>
      <c r="T33" s="154"/>
      <c r="U33" s="154"/>
      <c r="V33" s="154"/>
      <c r="W33" s="5"/>
      <c r="X33" s="77"/>
      <c r="Y33" s="77"/>
      <c r="Z33" s="78"/>
      <c r="AA33" s="5"/>
      <c r="AB33" s="78"/>
      <c r="AC33" s="5"/>
      <c r="AD33" s="77"/>
      <c r="AE33" s="78"/>
    </row>
    <row r="34" spans="1:31" ht="27.75" customHeight="1">
      <c r="A34" s="155" t="s">
        <v>270</v>
      </c>
      <c r="B34" s="66" t="s">
        <v>271</v>
      </c>
      <c r="C34" s="156"/>
      <c r="D34" s="157"/>
      <c r="E34" s="70" t="s">
        <v>95</v>
      </c>
      <c r="F34" s="70" t="s">
        <v>185</v>
      </c>
      <c r="G34" s="70" t="s">
        <v>103</v>
      </c>
      <c r="H34" s="71"/>
      <c r="I34" s="71"/>
      <c r="J34" s="71"/>
      <c r="K34" s="71"/>
      <c r="L34" s="71"/>
      <c r="M34" s="71"/>
      <c r="N34" s="58"/>
      <c r="O34" s="158"/>
      <c r="P34" s="158"/>
      <c r="Q34" s="158"/>
      <c r="R34" s="6"/>
      <c r="S34" s="6"/>
      <c r="T34" s="6"/>
      <c r="U34" s="6"/>
      <c r="V34" s="6"/>
      <c r="W34" s="5"/>
      <c r="X34" s="77"/>
      <c r="Y34" s="77"/>
      <c r="Z34" s="78"/>
      <c r="AA34" s="5"/>
      <c r="AB34" s="78"/>
      <c r="AC34" s="5"/>
      <c r="AD34" s="77"/>
      <c r="AE34" s="78"/>
    </row>
    <row r="35" spans="1:31" ht="27.75" customHeight="1">
      <c r="A35" s="133"/>
      <c r="B35" s="66" t="s">
        <v>276</v>
      </c>
      <c r="C35" s="156"/>
      <c r="D35" s="157"/>
      <c r="E35" s="70" t="s">
        <v>117</v>
      </c>
      <c r="F35" s="70"/>
      <c r="G35" s="70" t="s">
        <v>86</v>
      </c>
      <c r="H35" s="71"/>
      <c r="I35" s="71"/>
      <c r="J35" s="71"/>
      <c r="K35" s="71"/>
      <c r="L35" s="71"/>
      <c r="M35" s="71"/>
      <c r="N35" s="58">
        <v>1</v>
      </c>
      <c r="O35" s="158"/>
      <c r="P35" s="158"/>
      <c r="Q35" s="158"/>
      <c r="R35" s="6"/>
      <c r="S35" s="6"/>
      <c r="T35" s="6"/>
      <c r="U35" s="6"/>
      <c r="V35" s="6"/>
      <c r="W35" s="5"/>
      <c r="X35" s="77"/>
      <c r="Y35" s="77"/>
      <c r="Z35" s="78"/>
      <c r="AA35" s="5"/>
      <c r="AB35" s="78"/>
      <c r="AC35" s="5"/>
      <c r="AD35" s="77"/>
      <c r="AE35" s="78"/>
    </row>
    <row r="36" spans="1:31" ht="27.75" customHeight="1">
      <c r="A36" s="133"/>
      <c r="B36" s="66" t="s">
        <v>280</v>
      </c>
      <c r="C36" s="156"/>
      <c r="D36" s="157"/>
      <c r="E36" s="70"/>
      <c r="F36" s="70"/>
      <c r="G36" s="70" t="s">
        <v>87</v>
      </c>
      <c r="H36" s="71"/>
      <c r="I36" s="71"/>
      <c r="J36" s="71"/>
      <c r="K36" s="159" t="s">
        <v>18</v>
      </c>
      <c r="L36" s="57" t="s">
        <v>106</v>
      </c>
      <c r="M36" s="57" t="s">
        <v>106</v>
      </c>
      <c r="N36" s="160"/>
      <c r="O36" s="158"/>
      <c r="P36" s="158"/>
      <c r="Q36" s="158"/>
      <c r="R36" s="6"/>
      <c r="S36" s="6"/>
      <c r="T36" s="6"/>
      <c r="U36" s="6"/>
      <c r="V36" s="6"/>
      <c r="W36" s="5"/>
      <c r="X36" s="77"/>
      <c r="Y36" s="77"/>
      <c r="Z36" s="78"/>
      <c r="AA36" s="5"/>
      <c r="AB36" s="78"/>
      <c r="AC36" s="5"/>
      <c r="AD36" s="77"/>
      <c r="AE36" s="78"/>
    </row>
    <row r="37" spans="1:31" ht="27.75" customHeight="1">
      <c r="A37" s="133"/>
      <c r="B37" s="66" t="s">
        <v>286</v>
      </c>
      <c r="C37" s="156"/>
      <c r="D37" s="157"/>
      <c r="E37" s="70"/>
      <c r="F37" s="70"/>
      <c r="G37" s="70"/>
      <c r="H37" s="71"/>
      <c r="I37" s="71"/>
      <c r="J37" s="71"/>
      <c r="K37" s="71"/>
      <c r="L37" s="161"/>
      <c r="M37" s="161"/>
      <c r="N37" s="160"/>
      <c r="O37" s="158"/>
      <c r="P37" s="158"/>
      <c r="Q37" s="158"/>
      <c r="R37" s="6"/>
      <c r="S37" s="6"/>
      <c r="T37" s="6"/>
      <c r="U37" s="6"/>
      <c r="V37" s="6"/>
      <c r="W37" s="5"/>
      <c r="X37" s="78"/>
      <c r="Y37" s="78"/>
      <c r="Z37" s="78"/>
      <c r="AA37" s="5"/>
      <c r="AB37" s="78"/>
      <c r="AC37" s="5"/>
      <c r="AD37" s="77"/>
      <c r="AE37" s="78"/>
    </row>
    <row r="38" spans="1:31" ht="27.75" customHeight="1">
      <c r="A38" s="133"/>
      <c r="B38" s="79" t="s">
        <v>133</v>
      </c>
      <c r="C38" s="121">
        <v>1</v>
      </c>
      <c r="D38" s="162"/>
      <c r="E38" s="163"/>
      <c r="F38" s="164"/>
      <c r="G38" s="164"/>
      <c r="H38" s="83">
        <v>0</v>
      </c>
      <c r="I38" s="71">
        <v>0</v>
      </c>
      <c r="J38" s="71">
        <f t="shared" ref="J38:J41" si="12">SUM(H38:I38)</f>
        <v>0</v>
      </c>
      <c r="K38" s="71"/>
      <c r="L38" s="161"/>
      <c r="M38" s="161"/>
      <c r="N38" s="160"/>
      <c r="O38" s="158"/>
      <c r="P38" s="158"/>
      <c r="Q38" s="158"/>
      <c r="R38" s="6"/>
      <c r="S38" s="6"/>
      <c r="T38" s="6"/>
      <c r="U38" s="6"/>
      <c r="V38" s="6"/>
      <c r="W38" s="5"/>
      <c r="X38" s="165"/>
      <c r="Y38" s="165"/>
      <c r="Z38" s="78"/>
      <c r="AA38" s="5"/>
      <c r="AB38" s="78"/>
      <c r="AC38" s="5"/>
      <c r="AD38" s="77"/>
      <c r="AE38" s="78"/>
    </row>
    <row r="39" spans="1:31" ht="27.75" customHeight="1">
      <c r="A39" s="133"/>
      <c r="B39" s="79" t="s">
        <v>145</v>
      </c>
      <c r="C39" s="121">
        <v>1</v>
      </c>
      <c r="D39" s="166"/>
      <c r="E39" s="163"/>
      <c r="F39" s="167" t="s">
        <v>298</v>
      </c>
      <c r="G39" s="164"/>
      <c r="H39" s="83">
        <v>0</v>
      </c>
      <c r="I39" s="71">
        <v>0</v>
      </c>
      <c r="J39" s="71">
        <f t="shared" si="12"/>
        <v>0</v>
      </c>
      <c r="K39" s="71"/>
      <c r="L39" s="161"/>
      <c r="M39" s="161"/>
      <c r="N39" s="160"/>
      <c r="O39" s="158"/>
      <c r="P39" s="158"/>
      <c r="Q39" s="158"/>
      <c r="R39" s="6"/>
      <c r="S39" s="6"/>
      <c r="T39" s="6"/>
      <c r="U39" s="6"/>
      <c r="V39" s="6"/>
      <c r="W39" s="5"/>
      <c r="X39" s="168"/>
      <c r="Y39" s="168"/>
      <c r="Z39" s="78"/>
      <c r="AA39" s="5"/>
      <c r="AB39" s="78"/>
      <c r="AC39" s="5"/>
      <c r="AD39" s="77"/>
      <c r="AE39" s="78"/>
    </row>
    <row r="40" spans="1:31" ht="27.75" customHeight="1">
      <c r="A40" s="133"/>
      <c r="B40" s="79" t="s">
        <v>151</v>
      </c>
      <c r="C40" s="121">
        <v>1</v>
      </c>
      <c r="D40" s="162"/>
      <c r="E40" s="163"/>
      <c r="F40" s="164"/>
      <c r="G40" s="164"/>
      <c r="H40" s="83">
        <v>0</v>
      </c>
      <c r="I40" s="71">
        <v>0</v>
      </c>
      <c r="J40" s="71">
        <f t="shared" si="12"/>
        <v>0</v>
      </c>
      <c r="K40" s="71"/>
      <c r="L40" s="161"/>
      <c r="M40" s="161"/>
      <c r="N40" s="160"/>
      <c r="O40" s="158"/>
      <c r="P40" s="158"/>
      <c r="Q40" s="158"/>
      <c r="R40" s="6"/>
      <c r="S40" s="6"/>
      <c r="T40" s="6"/>
      <c r="U40" s="6"/>
      <c r="V40" s="6"/>
      <c r="W40" s="5"/>
      <c r="X40" s="78"/>
      <c r="Y40" s="78"/>
      <c r="Z40" s="78"/>
      <c r="AA40" s="5"/>
      <c r="AB40" s="78"/>
      <c r="AC40" s="5"/>
      <c r="AD40" s="77"/>
      <c r="AE40" s="78"/>
    </row>
    <row r="41" spans="1:31" ht="27.75" customHeight="1">
      <c r="A41" s="133"/>
      <c r="B41" s="79" t="s">
        <v>70</v>
      </c>
      <c r="C41" s="121">
        <v>1</v>
      </c>
      <c r="D41" s="162"/>
      <c r="E41" s="163"/>
      <c r="F41" s="164"/>
      <c r="G41" s="164"/>
      <c r="H41" s="71">
        <f t="shared" ref="H41:I41" si="13">SUM(H38:H40)</f>
        <v>0</v>
      </c>
      <c r="I41" s="71">
        <f t="shared" si="13"/>
        <v>0</v>
      </c>
      <c r="J41" s="71">
        <f t="shared" si="12"/>
        <v>0</v>
      </c>
      <c r="K41" s="71"/>
      <c r="L41" s="161"/>
      <c r="M41" s="161"/>
      <c r="N41" s="160"/>
      <c r="O41" s="158"/>
      <c r="P41" s="158"/>
      <c r="Q41" s="158"/>
      <c r="R41" s="6"/>
      <c r="S41" s="6"/>
      <c r="T41" s="6"/>
      <c r="U41" s="6"/>
      <c r="V41" s="6"/>
      <c r="W41" s="5"/>
      <c r="X41" s="77"/>
      <c r="Y41" s="78"/>
      <c r="Z41" s="78"/>
      <c r="AA41" s="5"/>
      <c r="AB41" s="78"/>
      <c r="AC41" s="5"/>
      <c r="AD41" s="77"/>
      <c r="AE41" s="78"/>
    </row>
    <row r="42" spans="1:31" ht="27.75" customHeight="1">
      <c r="A42" s="133"/>
      <c r="B42" s="79"/>
      <c r="C42" s="121"/>
      <c r="D42" s="169" t="s">
        <v>202</v>
      </c>
      <c r="E42" s="163"/>
      <c r="F42" s="164"/>
      <c r="G42" s="164"/>
      <c r="H42" s="71"/>
      <c r="I42" s="71"/>
      <c r="J42" s="71"/>
      <c r="K42" s="71"/>
      <c r="L42" s="161"/>
      <c r="M42" s="161"/>
      <c r="N42" s="160"/>
      <c r="O42" s="158"/>
      <c r="P42" s="158"/>
      <c r="Q42" s="158"/>
      <c r="R42" s="6"/>
      <c r="S42" s="6"/>
      <c r="T42" s="6"/>
      <c r="U42" s="6"/>
      <c r="V42" s="6"/>
      <c r="W42" s="5"/>
      <c r="X42" s="104">
        <v>100</v>
      </c>
      <c r="Y42" s="78"/>
      <c r="Z42" s="78"/>
      <c r="AA42" s="5"/>
      <c r="AB42" s="78"/>
      <c r="AC42" s="5">
        <f t="shared" ref="AC42:AC82" si="14">SUM(X42:AB42)</f>
        <v>100</v>
      </c>
      <c r="AD42" s="77">
        <f t="shared" ref="AD42:AD83" si="15">AC42/X42</f>
        <v>1</v>
      </c>
      <c r="AE42" s="78"/>
    </row>
    <row r="43" spans="1:31" ht="27.75" customHeight="1">
      <c r="A43" s="133"/>
      <c r="B43" s="79"/>
      <c r="C43" s="121"/>
      <c r="D43" s="169" t="s">
        <v>205</v>
      </c>
      <c r="E43" s="163"/>
      <c r="F43" s="164"/>
      <c r="G43" s="164"/>
      <c r="H43" s="71"/>
      <c r="I43" s="71"/>
      <c r="J43" s="71"/>
      <c r="K43" s="71"/>
      <c r="L43" s="161"/>
      <c r="M43" s="161"/>
      <c r="N43" s="160"/>
      <c r="O43" s="158"/>
      <c r="P43" s="158"/>
      <c r="Q43" s="158"/>
      <c r="R43" s="6"/>
      <c r="S43" s="6"/>
      <c r="T43" s="6"/>
      <c r="U43" s="6"/>
      <c r="V43" s="6"/>
      <c r="W43" s="5"/>
      <c r="X43" s="104">
        <v>100</v>
      </c>
      <c r="Y43" s="78"/>
      <c r="Z43" s="78"/>
      <c r="AA43" s="5"/>
      <c r="AB43" s="78"/>
      <c r="AC43" s="5">
        <f t="shared" si="14"/>
        <v>100</v>
      </c>
      <c r="AD43" s="77">
        <f t="shared" si="15"/>
        <v>1</v>
      </c>
      <c r="AE43" s="78"/>
    </row>
    <row r="44" spans="1:31" ht="27.75" customHeight="1">
      <c r="A44" s="133"/>
      <c r="B44" s="79"/>
      <c r="C44" s="121"/>
      <c r="D44" s="169" t="s">
        <v>210</v>
      </c>
      <c r="E44" s="163"/>
      <c r="F44" s="164"/>
      <c r="G44" s="164"/>
      <c r="H44" s="71"/>
      <c r="I44" s="71"/>
      <c r="J44" s="71"/>
      <c r="K44" s="71"/>
      <c r="L44" s="161"/>
      <c r="M44" s="161"/>
      <c r="N44" s="160"/>
      <c r="O44" s="158"/>
      <c r="P44" s="158"/>
      <c r="Q44" s="158"/>
      <c r="R44" s="6"/>
      <c r="S44" s="6"/>
      <c r="T44" s="6"/>
      <c r="U44" s="6"/>
      <c r="V44" s="6"/>
      <c r="W44" s="5"/>
      <c r="X44" s="104">
        <v>100</v>
      </c>
      <c r="Y44" s="78"/>
      <c r="Z44" s="78"/>
      <c r="AA44" s="5"/>
      <c r="AB44" s="78"/>
      <c r="AC44" s="5">
        <f t="shared" si="14"/>
        <v>100</v>
      </c>
      <c r="AD44" s="77">
        <f t="shared" si="15"/>
        <v>1</v>
      </c>
      <c r="AE44" s="78"/>
    </row>
    <row r="45" spans="1:31" ht="27.75" customHeight="1">
      <c r="A45" s="133"/>
      <c r="B45" s="79"/>
      <c r="C45" s="121"/>
      <c r="D45" s="169" t="s">
        <v>213</v>
      </c>
      <c r="E45" s="163"/>
      <c r="F45" s="164"/>
      <c r="G45" s="164"/>
      <c r="H45" s="71"/>
      <c r="I45" s="71"/>
      <c r="J45" s="71"/>
      <c r="K45" s="71"/>
      <c r="L45" s="161"/>
      <c r="M45" s="161"/>
      <c r="N45" s="160"/>
      <c r="O45" s="158"/>
      <c r="P45" s="158"/>
      <c r="Q45" s="158"/>
      <c r="R45" s="6"/>
      <c r="S45" s="6"/>
      <c r="T45" s="6"/>
      <c r="U45" s="6"/>
      <c r="V45" s="6"/>
      <c r="W45" s="5"/>
      <c r="X45" s="104">
        <v>100</v>
      </c>
      <c r="Y45" s="78"/>
      <c r="Z45" s="78"/>
      <c r="AA45" s="5"/>
      <c r="AB45" s="78"/>
      <c r="AC45" s="5">
        <f t="shared" si="14"/>
        <v>100</v>
      </c>
      <c r="AD45" s="77">
        <f t="shared" si="15"/>
        <v>1</v>
      </c>
      <c r="AE45" s="78"/>
    </row>
    <row r="46" spans="1:31" ht="27.75" customHeight="1">
      <c r="A46" s="133"/>
      <c r="B46" s="79"/>
      <c r="C46" s="121"/>
      <c r="D46" s="169" t="s">
        <v>216</v>
      </c>
      <c r="E46" s="163"/>
      <c r="F46" s="164"/>
      <c r="G46" s="164"/>
      <c r="H46" s="71"/>
      <c r="I46" s="71"/>
      <c r="J46" s="71"/>
      <c r="K46" s="71"/>
      <c r="L46" s="161"/>
      <c r="M46" s="161"/>
      <c r="N46" s="160"/>
      <c r="O46" s="158"/>
      <c r="P46" s="158"/>
      <c r="Q46" s="158"/>
      <c r="R46" s="6"/>
      <c r="S46" s="6"/>
      <c r="T46" s="6"/>
      <c r="U46" s="6"/>
      <c r="V46" s="6"/>
      <c r="W46" s="5"/>
      <c r="X46" s="104">
        <v>100</v>
      </c>
      <c r="Y46" s="78"/>
      <c r="Z46" s="78"/>
      <c r="AA46" s="5"/>
      <c r="AB46" s="78"/>
      <c r="AC46" s="5">
        <f t="shared" si="14"/>
        <v>100</v>
      </c>
      <c r="AD46" s="77">
        <f t="shared" si="15"/>
        <v>1</v>
      </c>
      <c r="AE46" s="78"/>
    </row>
    <row r="47" spans="1:31" ht="27.75" customHeight="1">
      <c r="A47" s="133"/>
      <c r="B47" s="79"/>
      <c r="C47" s="121"/>
      <c r="D47" s="169" t="s">
        <v>218</v>
      </c>
      <c r="E47" s="163"/>
      <c r="F47" s="164"/>
      <c r="G47" s="164"/>
      <c r="H47" s="71"/>
      <c r="I47" s="71"/>
      <c r="J47" s="71"/>
      <c r="K47" s="71"/>
      <c r="L47" s="161"/>
      <c r="M47" s="161"/>
      <c r="N47" s="160"/>
      <c r="O47" s="158"/>
      <c r="P47" s="158"/>
      <c r="Q47" s="158"/>
      <c r="R47" s="6"/>
      <c r="S47" s="6"/>
      <c r="T47" s="6"/>
      <c r="U47" s="6"/>
      <c r="V47" s="6"/>
      <c r="W47" s="5"/>
      <c r="X47" s="104">
        <v>100</v>
      </c>
      <c r="Y47" s="78"/>
      <c r="Z47" s="78"/>
      <c r="AA47" s="5"/>
      <c r="AB47" s="78"/>
      <c r="AC47" s="5">
        <f t="shared" si="14"/>
        <v>100</v>
      </c>
      <c r="AD47" s="77">
        <f t="shared" si="15"/>
        <v>1</v>
      </c>
      <c r="AE47" s="78"/>
    </row>
    <row r="48" spans="1:31" ht="27.75" customHeight="1">
      <c r="A48" s="133"/>
      <c r="B48" s="79"/>
      <c r="C48" s="121"/>
      <c r="D48" s="169" t="s">
        <v>220</v>
      </c>
      <c r="E48" s="163"/>
      <c r="F48" s="164"/>
      <c r="G48" s="164"/>
      <c r="H48" s="71"/>
      <c r="I48" s="71"/>
      <c r="J48" s="71"/>
      <c r="K48" s="71"/>
      <c r="L48" s="161"/>
      <c r="M48" s="161"/>
      <c r="N48" s="160"/>
      <c r="O48" s="158"/>
      <c r="P48" s="158"/>
      <c r="Q48" s="158"/>
      <c r="R48" s="6"/>
      <c r="S48" s="6"/>
      <c r="T48" s="6"/>
      <c r="U48" s="6"/>
      <c r="V48" s="6"/>
      <c r="W48" s="5"/>
      <c r="X48" s="104">
        <v>100</v>
      </c>
      <c r="Y48" s="78"/>
      <c r="Z48" s="78"/>
      <c r="AA48" s="5"/>
      <c r="AB48" s="78"/>
      <c r="AC48" s="5">
        <f t="shared" si="14"/>
        <v>100</v>
      </c>
      <c r="AD48" s="77">
        <f t="shared" si="15"/>
        <v>1</v>
      </c>
      <c r="AE48" s="78"/>
    </row>
    <row r="49" spans="1:31" ht="27.75" customHeight="1">
      <c r="A49" s="133"/>
      <c r="B49" s="79"/>
      <c r="C49" s="121"/>
      <c r="D49" s="169" t="s">
        <v>223</v>
      </c>
      <c r="E49" s="163"/>
      <c r="F49" s="164"/>
      <c r="G49" s="164"/>
      <c r="H49" s="71"/>
      <c r="I49" s="71"/>
      <c r="J49" s="71"/>
      <c r="K49" s="71"/>
      <c r="L49" s="161"/>
      <c r="M49" s="161"/>
      <c r="N49" s="160"/>
      <c r="O49" s="158"/>
      <c r="P49" s="158"/>
      <c r="Q49" s="158"/>
      <c r="R49" s="6"/>
      <c r="S49" s="6"/>
      <c r="T49" s="6"/>
      <c r="U49" s="6"/>
      <c r="V49" s="6"/>
      <c r="W49" s="5"/>
      <c r="X49" s="104">
        <v>100</v>
      </c>
      <c r="Y49" s="78"/>
      <c r="Z49" s="78"/>
      <c r="AA49" s="5"/>
      <c r="AB49" s="78"/>
      <c r="AC49" s="5">
        <f t="shared" si="14"/>
        <v>100</v>
      </c>
      <c r="AD49" s="77">
        <f t="shared" si="15"/>
        <v>1</v>
      </c>
      <c r="AE49" s="78"/>
    </row>
    <row r="50" spans="1:31" ht="27.75" customHeight="1">
      <c r="A50" s="133"/>
      <c r="B50" s="79"/>
      <c r="C50" s="121"/>
      <c r="D50" s="169" t="s">
        <v>225</v>
      </c>
      <c r="E50" s="163"/>
      <c r="F50" s="164"/>
      <c r="G50" s="164"/>
      <c r="H50" s="71"/>
      <c r="I50" s="71"/>
      <c r="J50" s="71"/>
      <c r="K50" s="71"/>
      <c r="L50" s="161"/>
      <c r="M50" s="161"/>
      <c r="N50" s="160"/>
      <c r="O50" s="158"/>
      <c r="P50" s="158"/>
      <c r="Q50" s="158"/>
      <c r="R50" s="6"/>
      <c r="S50" s="6"/>
      <c r="T50" s="6"/>
      <c r="U50" s="6"/>
      <c r="V50" s="6"/>
      <c r="W50" s="5"/>
      <c r="X50" s="104">
        <v>100</v>
      </c>
      <c r="Y50" s="78"/>
      <c r="Z50" s="78"/>
      <c r="AA50" s="5"/>
      <c r="AB50" s="78"/>
      <c r="AC50" s="5">
        <f t="shared" si="14"/>
        <v>100</v>
      </c>
      <c r="AD50" s="77">
        <f t="shared" si="15"/>
        <v>1</v>
      </c>
      <c r="AE50" s="78"/>
    </row>
    <row r="51" spans="1:31" ht="27.75" customHeight="1">
      <c r="A51" s="133"/>
      <c r="B51" s="79"/>
      <c r="C51" s="121"/>
      <c r="D51" s="169" t="s">
        <v>227</v>
      </c>
      <c r="E51" s="163"/>
      <c r="F51" s="164"/>
      <c r="G51" s="164"/>
      <c r="H51" s="71"/>
      <c r="I51" s="71"/>
      <c r="J51" s="71"/>
      <c r="K51" s="71"/>
      <c r="L51" s="161"/>
      <c r="M51" s="161"/>
      <c r="N51" s="160"/>
      <c r="O51" s="158"/>
      <c r="P51" s="158"/>
      <c r="Q51" s="158"/>
      <c r="R51" s="6"/>
      <c r="S51" s="6"/>
      <c r="T51" s="6"/>
      <c r="U51" s="6"/>
      <c r="V51" s="6"/>
      <c r="W51" s="5"/>
      <c r="X51" s="104">
        <v>100</v>
      </c>
      <c r="Y51" s="78"/>
      <c r="Z51" s="78"/>
      <c r="AA51" s="5"/>
      <c r="AB51" s="78"/>
      <c r="AC51" s="5">
        <f t="shared" si="14"/>
        <v>100</v>
      </c>
      <c r="AD51" s="77">
        <f t="shared" si="15"/>
        <v>1</v>
      </c>
      <c r="AE51" s="78"/>
    </row>
    <row r="52" spans="1:31" ht="27.75" customHeight="1">
      <c r="A52" s="133"/>
      <c r="B52" s="79"/>
      <c r="C52" s="121"/>
      <c r="D52" s="169" t="s">
        <v>229</v>
      </c>
      <c r="E52" s="163"/>
      <c r="F52" s="164"/>
      <c r="G52" s="164"/>
      <c r="H52" s="71"/>
      <c r="I52" s="71"/>
      <c r="J52" s="71"/>
      <c r="K52" s="71"/>
      <c r="L52" s="161"/>
      <c r="M52" s="161"/>
      <c r="N52" s="160"/>
      <c r="O52" s="158"/>
      <c r="P52" s="158"/>
      <c r="Q52" s="158"/>
      <c r="R52" s="6"/>
      <c r="S52" s="6"/>
      <c r="T52" s="6"/>
      <c r="U52" s="6"/>
      <c r="V52" s="6"/>
      <c r="W52" s="5"/>
      <c r="X52" s="104">
        <v>100</v>
      </c>
      <c r="Y52" s="78"/>
      <c r="Z52" s="78"/>
      <c r="AA52" s="5"/>
      <c r="AB52" s="78"/>
      <c r="AC52" s="5">
        <f t="shared" si="14"/>
        <v>100</v>
      </c>
      <c r="AD52" s="77">
        <f t="shared" si="15"/>
        <v>1</v>
      </c>
      <c r="AE52" s="78"/>
    </row>
    <row r="53" spans="1:31" ht="27.75" customHeight="1">
      <c r="A53" s="133"/>
      <c r="B53" s="79"/>
      <c r="C53" s="121"/>
      <c r="D53" s="169" t="s">
        <v>234</v>
      </c>
      <c r="E53" s="163"/>
      <c r="F53" s="164"/>
      <c r="G53" s="164"/>
      <c r="H53" s="71"/>
      <c r="I53" s="71"/>
      <c r="J53" s="71"/>
      <c r="K53" s="71"/>
      <c r="L53" s="161"/>
      <c r="M53" s="161"/>
      <c r="N53" s="160"/>
      <c r="O53" s="158"/>
      <c r="P53" s="158"/>
      <c r="Q53" s="158"/>
      <c r="R53" s="6"/>
      <c r="S53" s="6"/>
      <c r="T53" s="6"/>
      <c r="U53" s="6"/>
      <c r="V53" s="6"/>
      <c r="W53" s="5"/>
      <c r="X53" s="104">
        <v>100</v>
      </c>
      <c r="Y53" s="78"/>
      <c r="Z53" s="78"/>
      <c r="AA53" s="5"/>
      <c r="AB53" s="78"/>
      <c r="AC53" s="5">
        <f t="shared" si="14"/>
        <v>100</v>
      </c>
      <c r="AD53" s="77">
        <f t="shared" si="15"/>
        <v>1</v>
      </c>
      <c r="AE53" s="78"/>
    </row>
    <row r="54" spans="1:31" ht="27.75" customHeight="1">
      <c r="A54" s="133"/>
      <c r="B54" s="79"/>
      <c r="C54" s="121"/>
      <c r="D54" s="169" t="s">
        <v>236</v>
      </c>
      <c r="E54" s="163"/>
      <c r="F54" s="164"/>
      <c r="G54" s="164"/>
      <c r="H54" s="71"/>
      <c r="I54" s="71"/>
      <c r="J54" s="71"/>
      <c r="K54" s="71"/>
      <c r="L54" s="161"/>
      <c r="M54" s="161"/>
      <c r="N54" s="160"/>
      <c r="O54" s="158"/>
      <c r="P54" s="158"/>
      <c r="Q54" s="158"/>
      <c r="R54" s="6"/>
      <c r="S54" s="6"/>
      <c r="T54" s="6"/>
      <c r="U54" s="6"/>
      <c r="V54" s="6"/>
      <c r="W54" s="5"/>
      <c r="X54" s="104">
        <v>100</v>
      </c>
      <c r="Y54" s="78"/>
      <c r="Z54" s="78"/>
      <c r="AA54" s="5"/>
      <c r="AB54" s="78"/>
      <c r="AC54" s="5">
        <f t="shared" si="14"/>
        <v>100</v>
      </c>
      <c r="AD54" s="77">
        <f t="shared" si="15"/>
        <v>1</v>
      </c>
      <c r="AE54" s="78"/>
    </row>
    <row r="55" spans="1:31" ht="27.75" customHeight="1">
      <c r="A55" s="133"/>
      <c r="B55" s="79"/>
      <c r="C55" s="121"/>
      <c r="D55" s="169" t="s">
        <v>241</v>
      </c>
      <c r="E55" s="163"/>
      <c r="F55" s="164"/>
      <c r="G55" s="164"/>
      <c r="H55" s="71"/>
      <c r="I55" s="71"/>
      <c r="J55" s="71"/>
      <c r="K55" s="71"/>
      <c r="L55" s="161"/>
      <c r="M55" s="161"/>
      <c r="N55" s="160"/>
      <c r="O55" s="158"/>
      <c r="P55" s="158"/>
      <c r="Q55" s="158"/>
      <c r="R55" s="6"/>
      <c r="S55" s="6"/>
      <c r="T55" s="6"/>
      <c r="U55" s="6"/>
      <c r="V55" s="6"/>
      <c r="W55" s="5"/>
      <c r="X55" s="104">
        <v>100</v>
      </c>
      <c r="Y55" s="78"/>
      <c r="Z55" s="78"/>
      <c r="AA55" s="5"/>
      <c r="AB55" s="78"/>
      <c r="AC55" s="5">
        <f t="shared" si="14"/>
        <v>100</v>
      </c>
      <c r="AD55" s="77">
        <f t="shared" si="15"/>
        <v>1</v>
      </c>
      <c r="AE55" s="78"/>
    </row>
    <row r="56" spans="1:31" ht="27.75" customHeight="1">
      <c r="A56" s="133"/>
      <c r="B56" s="79"/>
      <c r="C56" s="121"/>
      <c r="D56" s="169" t="s">
        <v>243</v>
      </c>
      <c r="E56" s="163"/>
      <c r="F56" s="164"/>
      <c r="G56" s="164"/>
      <c r="H56" s="71"/>
      <c r="I56" s="71"/>
      <c r="J56" s="71"/>
      <c r="K56" s="71"/>
      <c r="L56" s="161"/>
      <c r="M56" s="161"/>
      <c r="N56" s="160"/>
      <c r="O56" s="158"/>
      <c r="P56" s="158"/>
      <c r="Q56" s="158"/>
      <c r="R56" s="6"/>
      <c r="S56" s="6"/>
      <c r="T56" s="6"/>
      <c r="U56" s="6"/>
      <c r="V56" s="6"/>
      <c r="W56" s="5"/>
      <c r="X56" s="104">
        <v>100</v>
      </c>
      <c r="Y56" s="78"/>
      <c r="Z56" s="78"/>
      <c r="AA56" s="5"/>
      <c r="AB56" s="78"/>
      <c r="AC56" s="5">
        <f t="shared" si="14"/>
        <v>100</v>
      </c>
      <c r="AD56" s="77">
        <f t="shared" si="15"/>
        <v>1</v>
      </c>
      <c r="AE56" s="78"/>
    </row>
    <row r="57" spans="1:31" ht="27.75" customHeight="1">
      <c r="A57" s="133"/>
      <c r="B57" s="79"/>
      <c r="C57" s="121"/>
      <c r="D57" s="169" t="s">
        <v>246</v>
      </c>
      <c r="E57" s="163"/>
      <c r="F57" s="164"/>
      <c r="G57" s="164"/>
      <c r="H57" s="71"/>
      <c r="I57" s="71"/>
      <c r="J57" s="71"/>
      <c r="K57" s="71"/>
      <c r="L57" s="161"/>
      <c r="M57" s="161"/>
      <c r="N57" s="160"/>
      <c r="O57" s="158"/>
      <c r="P57" s="158"/>
      <c r="Q57" s="158"/>
      <c r="R57" s="6"/>
      <c r="S57" s="6"/>
      <c r="T57" s="6"/>
      <c r="U57" s="6"/>
      <c r="V57" s="6"/>
      <c r="W57" s="5"/>
      <c r="X57" s="104">
        <v>100</v>
      </c>
      <c r="Y57" s="78"/>
      <c r="Z57" s="78"/>
      <c r="AA57" s="5"/>
      <c r="AB57" s="78"/>
      <c r="AC57" s="5">
        <f t="shared" si="14"/>
        <v>100</v>
      </c>
      <c r="AD57" s="77">
        <f t="shared" si="15"/>
        <v>1</v>
      </c>
      <c r="AE57" s="78"/>
    </row>
    <row r="58" spans="1:31" ht="27.75" customHeight="1">
      <c r="A58" s="133"/>
      <c r="B58" s="79"/>
      <c r="C58" s="121"/>
      <c r="D58" s="169" t="s">
        <v>249</v>
      </c>
      <c r="E58" s="163"/>
      <c r="F58" s="164"/>
      <c r="G58" s="164"/>
      <c r="H58" s="71"/>
      <c r="I58" s="71"/>
      <c r="J58" s="71"/>
      <c r="K58" s="71"/>
      <c r="L58" s="161"/>
      <c r="M58" s="161"/>
      <c r="N58" s="160"/>
      <c r="O58" s="158"/>
      <c r="P58" s="158"/>
      <c r="Q58" s="158"/>
      <c r="R58" s="6"/>
      <c r="S58" s="6"/>
      <c r="T58" s="6"/>
      <c r="U58" s="6"/>
      <c r="V58" s="6"/>
      <c r="W58" s="5"/>
      <c r="X58" s="104">
        <v>100</v>
      </c>
      <c r="Y58" s="78"/>
      <c r="Z58" s="78"/>
      <c r="AA58" s="5"/>
      <c r="AB58" s="78"/>
      <c r="AC58" s="5">
        <f t="shared" si="14"/>
        <v>100</v>
      </c>
      <c r="AD58" s="77">
        <f t="shared" si="15"/>
        <v>1</v>
      </c>
      <c r="AE58" s="78"/>
    </row>
    <row r="59" spans="1:31" ht="27.75" customHeight="1">
      <c r="A59" s="133"/>
      <c r="B59" s="79"/>
      <c r="C59" s="121"/>
      <c r="D59" s="169" t="s">
        <v>253</v>
      </c>
      <c r="E59" s="163"/>
      <c r="F59" s="164"/>
      <c r="G59" s="164"/>
      <c r="H59" s="71"/>
      <c r="I59" s="71"/>
      <c r="J59" s="71"/>
      <c r="K59" s="71"/>
      <c r="L59" s="161"/>
      <c r="M59" s="161"/>
      <c r="N59" s="160"/>
      <c r="O59" s="158"/>
      <c r="P59" s="158"/>
      <c r="Q59" s="158"/>
      <c r="R59" s="6"/>
      <c r="S59" s="6"/>
      <c r="T59" s="6"/>
      <c r="U59" s="6"/>
      <c r="V59" s="6"/>
      <c r="W59" s="5"/>
      <c r="X59" s="104">
        <v>100</v>
      </c>
      <c r="Y59" s="78"/>
      <c r="Z59" s="78"/>
      <c r="AA59" s="5"/>
      <c r="AB59" s="78"/>
      <c r="AC59" s="5">
        <f t="shared" si="14"/>
        <v>100</v>
      </c>
      <c r="AD59" s="77">
        <f t="shared" si="15"/>
        <v>1</v>
      </c>
      <c r="AE59" s="78"/>
    </row>
    <row r="60" spans="1:31" ht="27.75" customHeight="1">
      <c r="A60" s="133"/>
      <c r="B60" s="79"/>
      <c r="C60" s="121"/>
      <c r="D60" s="169" t="s">
        <v>256</v>
      </c>
      <c r="E60" s="163"/>
      <c r="F60" s="164"/>
      <c r="G60" s="164"/>
      <c r="H60" s="71"/>
      <c r="I60" s="71"/>
      <c r="J60" s="71"/>
      <c r="K60" s="71"/>
      <c r="L60" s="161"/>
      <c r="M60" s="161"/>
      <c r="N60" s="160"/>
      <c r="O60" s="158"/>
      <c r="P60" s="158"/>
      <c r="Q60" s="158"/>
      <c r="R60" s="6"/>
      <c r="S60" s="6"/>
      <c r="T60" s="6"/>
      <c r="U60" s="6"/>
      <c r="V60" s="6"/>
      <c r="W60" s="5"/>
      <c r="X60" s="104">
        <v>100</v>
      </c>
      <c r="Y60" s="78"/>
      <c r="Z60" s="78"/>
      <c r="AA60" s="5"/>
      <c r="AB60" s="78"/>
      <c r="AC60" s="5">
        <f t="shared" si="14"/>
        <v>100</v>
      </c>
      <c r="AD60" s="77">
        <f t="shared" si="15"/>
        <v>1</v>
      </c>
      <c r="AE60" s="78"/>
    </row>
    <row r="61" spans="1:31" ht="27.75" customHeight="1">
      <c r="A61" s="133"/>
      <c r="B61" s="79"/>
      <c r="C61" s="121"/>
      <c r="D61" s="169" t="s">
        <v>259</v>
      </c>
      <c r="E61" s="163"/>
      <c r="F61" s="164"/>
      <c r="G61" s="164"/>
      <c r="H61" s="71"/>
      <c r="I61" s="71"/>
      <c r="J61" s="71"/>
      <c r="K61" s="71"/>
      <c r="L61" s="161"/>
      <c r="M61" s="161"/>
      <c r="N61" s="160"/>
      <c r="O61" s="158"/>
      <c r="P61" s="158"/>
      <c r="Q61" s="158"/>
      <c r="R61" s="6"/>
      <c r="S61" s="6"/>
      <c r="T61" s="6"/>
      <c r="U61" s="6"/>
      <c r="V61" s="6"/>
      <c r="W61" s="5"/>
      <c r="X61" s="104">
        <v>100</v>
      </c>
      <c r="Y61" s="78"/>
      <c r="Z61" s="78"/>
      <c r="AA61" s="5"/>
      <c r="AB61" s="78"/>
      <c r="AC61" s="5">
        <f t="shared" si="14"/>
        <v>100</v>
      </c>
      <c r="AD61" s="77">
        <f t="shared" si="15"/>
        <v>1</v>
      </c>
      <c r="AE61" s="78"/>
    </row>
    <row r="62" spans="1:31" ht="27.75" customHeight="1">
      <c r="A62" s="133"/>
      <c r="B62" s="79"/>
      <c r="C62" s="121"/>
      <c r="D62" s="169" t="s">
        <v>261</v>
      </c>
      <c r="E62" s="163"/>
      <c r="F62" s="164"/>
      <c r="G62" s="164"/>
      <c r="H62" s="71"/>
      <c r="I62" s="71"/>
      <c r="J62" s="71"/>
      <c r="K62" s="71"/>
      <c r="L62" s="161"/>
      <c r="M62" s="161"/>
      <c r="N62" s="160"/>
      <c r="O62" s="158"/>
      <c r="P62" s="158"/>
      <c r="Q62" s="158"/>
      <c r="R62" s="6"/>
      <c r="S62" s="6"/>
      <c r="T62" s="6"/>
      <c r="U62" s="6"/>
      <c r="V62" s="6"/>
      <c r="W62" s="5"/>
      <c r="X62" s="104">
        <v>100</v>
      </c>
      <c r="Y62" s="78"/>
      <c r="Z62" s="78"/>
      <c r="AA62" s="5"/>
      <c r="AB62" s="78"/>
      <c r="AC62" s="5">
        <f t="shared" si="14"/>
        <v>100</v>
      </c>
      <c r="AD62" s="77">
        <f t="shared" si="15"/>
        <v>1</v>
      </c>
      <c r="AE62" s="78"/>
    </row>
    <row r="63" spans="1:31" ht="27.75" customHeight="1">
      <c r="A63" s="133"/>
      <c r="B63" s="79"/>
      <c r="C63" s="121"/>
      <c r="D63" s="169" t="s">
        <v>263</v>
      </c>
      <c r="E63" s="163"/>
      <c r="F63" s="164"/>
      <c r="G63" s="164"/>
      <c r="H63" s="71"/>
      <c r="I63" s="71"/>
      <c r="J63" s="71"/>
      <c r="K63" s="71"/>
      <c r="L63" s="161"/>
      <c r="M63" s="161"/>
      <c r="N63" s="160"/>
      <c r="O63" s="158"/>
      <c r="P63" s="158"/>
      <c r="Q63" s="158"/>
      <c r="R63" s="6"/>
      <c r="S63" s="6"/>
      <c r="T63" s="6"/>
      <c r="U63" s="6"/>
      <c r="V63" s="6"/>
      <c r="W63" s="5"/>
      <c r="X63" s="104">
        <v>100</v>
      </c>
      <c r="Y63" s="78"/>
      <c r="Z63" s="78"/>
      <c r="AA63" s="5"/>
      <c r="AB63" s="78"/>
      <c r="AC63" s="5">
        <f t="shared" si="14"/>
        <v>100</v>
      </c>
      <c r="AD63" s="77">
        <f t="shared" si="15"/>
        <v>1</v>
      </c>
      <c r="AE63" s="78"/>
    </row>
    <row r="64" spans="1:31" ht="27.75" customHeight="1">
      <c r="A64" s="133"/>
      <c r="B64" s="79"/>
      <c r="C64" s="121"/>
      <c r="D64" s="169" t="s">
        <v>265</v>
      </c>
      <c r="E64" s="163"/>
      <c r="F64" s="164"/>
      <c r="G64" s="164"/>
      <c r="H64" s="71"/>
      <c r="I64" s="71"/>
      <c r="J64" s="71"/>
      <c r="K64" s="71"/>
      <c r="L64" s="161"/>
      <c r="M64" s="161"/>
      <c r="N64" s="160"/>
      <c r="O64" s="158"/>
      <c r="P64" s="158"/>
      <c r="Q64" s="158"/>
      <c r="R64" s="6"/>
      <c r="S64" s="6"/>
      <c r="T64" s="6"/>
      <c r="U64" s="6"/>
      <c r="V64" s="6"/>
      <c r="W64" s="5"/>
      <c r="X64" s="104">
        <v>100</v>
      </c>
      <c r="Y64" s="78"/>
      <c r="Z64" s="78"/>
      <c r="AA64" s="5"/>
      <c r="AB64" s="78"/>
      <c r="AC64" s="5">
        <f t="shared" si="14"/>
        <v>100</v>
      </c>
      <c r="AD64" s="77">
        <f t="shared" si="15"/>
        <v>1</v>
      </c>
      <c r="AE64" s="78"/>
    </row>
    <row r="65" spans="1:31" ht="27.75" customHeight="1">
      <c r="A65" s="133"/>
      <c r="B65" s="79"/>
      <c r="C65" s="121"/>
      <c r="D65" s="169" t="s">
        <v>269</v>
      </c>
      <c r="E65" s="163"/>
      <c r="F65" s="164"/>
      <c r="G65" s="164"/>
      <c r="H65" s="71"/>
      <c r="I65" s="71"/>
      <c r="J65" s="71"/>
      <c r="K65" s="71"/>
      <c r="L65" s="161"/>
      <c r="M65" s="161"/>
      <c r="N65" s="160"/>
      <c r="O65" s="158"/>
      <c r="P65" s="158"/>
      <c r="Q65" s="158"/>
      <c r="R65" s="6"/>
      <c r="S65" s="6"/>
      <c r="T65" s="6"/>
      <c r="U65" s="6"/>
      <c r="V65" s="6"/>
      <c r="W65" s="5"/>
      <c r="X65" s="104">
        <v>100</v>
      </c>
      <c r="Y65" s="78"/>
      <c r="Z65" s="78"/>
      <c r="AA65" s="5"/>
      <c r="AB65" s="78"/>
      <c r="AC65" s="5">
        <f t="shared" si="14"/>
        <v>100</v>
      </c>
      <c r="AD65" s="77">
        <f t="shared" si="15"/>
        <v>1</v>
      </c>
      <c r="AE65" s="78"/>
    </row>
    <row r="66" spans="1:31" ht="27.75" customHeight="1">
      <c r="A66" s="133"/>
      <c r="B66" s="79"/>
      <c r="C66" s="121"/>
      <c r="D66" s="169" t="s">
        <v>274</v>
      </c>
      <c r="E66" s="163"/>
      <c r="F66" s="164"/>
      <c r="G66" s="164"/>
      <c r="H66" s="71"/>
      <c r="I66" s="71"/>
      <c r="J66" s="71"/>
      <c r="K66" s="71"/>
      <c r="L66" s="161"/>
      <c r="M66" s="161"/>
      <c r="N66" s="160"/>
      <c r="O66" s="158"/>
      <c r="P66" s="158"/>
      <c r="Q66" s="158"/>
      <c r="R66" s="6"/>
      <c r="S66" s="6"/>
      <c r="T66" s="6"/>
      <c r="U66" s="6"/>
      <c r="V66" s="6"/>
      <c r="W66" s="5"/>
      <c r="X66" s="104">
        <v>100</v>
      </c>
      <c r="Y66" s="78"/>
      <c r="Z66" s="78"/>
      <c r="AA66" s="5"/>
      <c r="AB66" s="78"/>
      <c r="AC66" s="5">
        <f t="shared" si="14"/>
        <v>100</v>
      </c>
      <c r="AD66" s="77">
        <f t="shared" si="15"/>
        <v>1</v>
      </c>
      <c r="AE66" s="78"/>
    </row>
    <row r="67" spans="1:31" ht="27.75" customHeight="1">
      <c r="A67" s="133"/>
      <c r="B67" s="79"/>
      <c r="C67" s="121"/>
      <c r="D67" s="169" t="s">
        <v>277</v>
      </c>
      <c r="E67" s="163"/>
      <c r="F67" s="164"/>
      <c r="G67" s="164"/>
      <c r="H67" s="71"/>
      <c r="I67" s="71"/>
      <c r="J67" s="71"/>
      <c r="K67" s="71"/>
      <c r="L67" s="161"/>
      <c r="M67" s="161"/>
      <c r="N67" s="160"/>
      <c r="O67" s="158"/>
      <c r="P67" s="158"/>
      <c r="Q67" s="158"/>
      <c r="R67" s="6"/>
      <c r="S67" s="6"/>
      <c r="T67" s="6"/>
      <c r="U67" s="6"/>
      <c r="V67" s="6"/>
      <c r="W67" s="5"/>
      <c r="X67" s="104">
        <v>100</v>
      </c>
      <c r="Y67" s="78"/>
      <c r="Z67" s="78"/>
      <c r="AA67" s="5"/>
      <c r="AB67" s="78"/>
      <c r="AC67" s="5">
        <f t="shared" si="14"/>
        <v>100</v>
      </c>
      <c r="AD67" s="77">
        <f t="shared" si="15"/>
        <v>1</v>
      </c>
      <c r="AE67" s="78"/>
    </row>
    <row r="68" spans="1:31" ht="27.75" customHeight="1">
      <c r="A68" s="133"/>
      <c r="B68" s="79"/>
      <c r="C68" s="121"/>
      <c r="D68" s="169" t="s">
        <v>279</v>
      </c>
      <c r="E68" s="163"/>
      <c r="F68" s="164"/>
      <c r="G68" s="164"/>
      <c r="H68" s="71"/>
      <c r="I68" s="71"/>
      <c r="J68" s="71"/>
      <c r="K68" s="71"/>
      <c r="L68" s="161"/>
      <c r="M68" s="161"/>
      <c r="N68" s="160"/>
      <c r="O68" s="158"/>
      <c r="P68" s="158"/>
      <c r="Q68" s="158"/>
      <c r="R68" s="6"/>
      <c r="S68" s="6"/>
      <c r="T68" s="6"/>
      <c r="U68" s="6"/>
      <c r="V68" s="6"/>
      <c r="W68" s="5"/>
      <c r="X68" s="104">
        <v>100</v>
      </c>
      <c r="Y68" s="78"/>
      <c r="Z68" s="78"/>
      <c r="AA68" s="5"/>
      <c r="AB68" s="78"/>
      <c r="AC68" s="5">
        <f t="shared" si="14"/>
        <v>100</v>
      </c>
      <c r="AD68" s="77">
        <f t="shared" si="15"/>
        <v>1</v>
      </c>
      <c r="AE68" s="78"/>
    </row>
    <row r="69" spans="1:31" ht="27.75" customHeight="1">
      <c r="A69" s="133"/>
      <c r="B69" s="79"/>
      <c r="C69" s="121"/>
      <c r="D69" s="169" t="s">
        <v>283</v>
      </c>
      <c r="E69" s="163"/>
      <c r="F69" s="164"/>
      <c r="G69" s="164"/>
      <c r="H69" s="71"/>
      <c r="I69" s="71"/>
      <c r="J69" s="71"/>
      <c r="K69" s="71"/>
      <c r="L69" s="161"/>
      <c r="M69" s="161"/>
      <c r="N69" s="160"/>
      <c r="O69" s="158"/>
      <c r="P69" s="158"/>
      <c r="Q69" s="158"/>
      <c r="R69" s="6"/>
      <c r="S69" s="6"/>
      <c r="T69" s="6"/>
      <c r="U69" s="6"/>
      <c r="V69" s="6"/>
      <c r="W69" s="5"/>
      <c r="X69" s="104">
        <v>100</v>
      </c>
      <c r="Y69" s="78"/>
      <c r="Z69" s="78"/>
      <c r="AA69" s="5"/>
      <c r="AB69" s="78"/>
      <c r="AC69" s="5">
        <f t="shared" si="14"/>
        <v>100</v>
      </c>
      <c r="AD69" s="77">
        <f t="shared" si="15"/>
        <v>1</v>
      </c>
      <c r="AE69" s="78"/>
    </row>
    <row r="70" spans="1:31" ht="27.75" customHeight="1">
      <c r="A70" s="133"/>
      <c r="B70" s="79"/>
      <c r="C70" s="121"/>
      <c r="D70" s="169" t="s">
        <v>285</v>
      </c>
      <c r="E70" s="163"/>
      <c r="F70" s="164"/>
      <c r="G70" s="164"/>
      <c r="H70" s="71"/>
      <c r="I70" s="71"/>
      <c r="J70" s="71"/>
      <c r="K70" s="71"/>
      <c r="L70" s="161"/>
      <c r="M70" s="161"/>
      <c r="N70" s="160"/>
      <c r="O70" s="158"/>
      <c r="P70" s="158"/>
      <c r="Q70" s="158"/>
      <c r="R70" s="6"/>
      <c r="S70" s="6"/>
      <c r="T70" s="6"/>
      <c r="U70" s="6"/>
      <c r="V70" s="6"/>
      <c r="W70" s="5"/>
      <c r="X70" s="104">
        <v>100</v>
      </c>
      <c r="Y70" s="78"/>
      <c r="Z70" s="78"/>
      <c r="AA70" s="5"/>
      <c r="AB70" s="78"/>
      <c r="AC70" s="5">
        <f t="shared" si="14"/>
        <v>100</v>
      </c>
      <c r="AD70" s="77">
        <f t="shared" si="15"/>
        <v>1</v>
      </c>
      <c r="AE70" s="78"/>
    </row>
    <row r="71" spans="1:31" ht="27.75" customHeight="1">
      <c r="A71" s="133"/>
      <c r="B71" s="79"/>
      <c r="C71" s="121"/>
      <c r="D71" s="169" t="s">
        <v>287</v>
      </c>
      <c r="E71" s="163"/>
      <c r="F71" s="164"/>
      <c r="G71" s="164"/>
      <c r="H71" s="71"/>
      <c r="I71" s="71"/>
      <c r="J71" s="71"/>
      <c r="K71" s="71"/>
      <c r="L71" s="161"/>
      <c r="M71" s="161"/>
      <c r="N71" s="160"/>
      <c r="O71" s="158"/>
      <c r="P71" s="158"/>
      <c r="Q71" s="158"/>
      <c r="R71" s="6"/>
      <c r="S71" s="6"/>
      <c r="T71" s="6"/>
      <c r="U71" s="6"/>
      <c r="V71" s="6"/>
      <c r="W71" s="5"/>
      <c r="X71" s="104">
        <v>100</v>
      </c>
      <c r="Y71" s="78"/>
      <c r="Z71" s="78"/>
      <c r="AA71" s="5"/>
      <c r="AB71" s="78"/>
      <c r="AC71" s="5">
        <f t="shared" si="14"/>
        <v>100</v>
      </c>
      <c r="AD71" s="77">
        <f t="shared" si="15"/>
        <v>1</v>
      </c>
      <c r="AE71" s="78"/>
    </row>
    <row r="72" spans="1:31" ht="27.75" customHeight="1">
      <c r="A72" s="133"/>
      <c r="B72" s="79"/>
      <c r="C72" s="121"/>
      <c r="D72" s="169" t="s">
        <v>289</v>
      </c>
      <c r="E72" s="163"/>
      <c r="F72" s="164"/>
      <c r="G72" s="164"/>
      <c r="H72" s="71"/>
      <c r="I72" s="71"/>
      <c r="J72" s="71"/>
      <c r="K72" s="71"/>
      <c r="L72" s="161"/>
      <c r="M72" s="161"/>
      <c r="N72" s="160"/>
      <c r="O72" s="158"/>
      <c r="P72" s="158"/>
      <c r="Q72" s="158"/>
      <c r="R72" s="6"/>
      <c r="S72" s="6"/>
      <c r="T72" s="6"/>
      <c r="U72" s="6"/>
      <c r="V72" s="6"/>
      <c r="W72" s="5"/>
      <c r="X72" s="104">
        <v>100</v>
      </c>
      <c r="Y72" s="78"/>
      <c r="Z72" s="78"/>
      <c r="AA72" s="5"/>
      <c r="AB72" s="78"/>
      <c r="AC72" s="5">
        <f t="shared" si="14"/>
        <v>100</v>
      </c>
      <c r="AD72" s="77">
        <f t="shared" si="15"/>
        <v>1</v>
      </c>
      <c r="AE72" s="78"/>
    </row>
    <row r="73" spans="1:31" ht="27.75" customHeight="1">
      <c r="A73" s="133"/>
      <c r="B73" s="79"/>
      <c r="C73" s="121"/>
      <c r="D73" s="169" t="s">
        <v>291</v>
      </c>
      <c r="E73" s="163"/>
      <c r="F73" s="164"/>
      <c r="G73" s="164"/>
      <c r="H73" s="71"/>
      <c r="I73" s="71"/>
      <c r="J73" s="71"/>
      <c r="K73" s="71"/>
      <c r="L73" s="161"/>
      <c r="M73" s="161"/>
      <c r="N73" s="160"/>
      <c r="O73" s="158"/>
      <c r="P73" s="158"/>
      <c r="Q73" s="158"/>
      <c r="R73" s="6"/>
      <c r="S73" s="6"/>
      <c r="T73" s="6"/>
      <c r="U73" s="6"/>
      <c r="V73" s="6"/>
      <c r="W73" s="5"/>
      <c r="X73" s="104">
        <v>100</v>
      </c>
      <c r="Y73" s="78"/>
      <c r="Z73" s="78"/>
      <c r="AA73" s="5"/>
      <c r="AB73" s="78"/>
      <c r="AC73" s="5">
        <f t="shared" si="14"/>
        <v>100</v>
      </c>
      <c r="AD73" s="77">
        <f t="shared" si="15"/>
        <v>1</v>
      </c>
      <c r="AE73" s="78"/>
    </row>
    <row r="74" spans="1:31" ht="27.75" customHeight="1">
      <c r="A74" s="133"/>
      <c r="B74" s="79"/>
      <c r="C74" s="121"/>
      <c r="D74" s="169" t="s">
        <v>293</v>
      </c>
      <c r="E74" s="163"/>
      <c r="F74" s="164"/>
      <c r="G74" s="164"/>
      <c r="H74" s="71"/>
      <c r="I74" s="71"/>
      <c r="J74" s="71"/>
      <c r="K74" s="71"/>
      <c r="L74" s="161"/>
      <c r="M74" s="161"/>
      <c r="N74" s="160"/>
      <c r="O74" s="158"/>
      <c r="P74" s="158"/>
      <c r="Q74" s="158"/>
      <c r="R74" s="6"/>
      <c r="S74" s="6"/>
      <c r="T74" s="6"/>
      <c r="U74" s="6"/>
      <c r="V74" s="6"/>
      <c r="W74" s="5"/>
      <c r="X74" s="104">
        <v>100</v>
      </c>
      <c r="Y74" s="78"/>
      <c r="Z74" s="78"/>
      <c r="AA74" s="5"/>
      <c r="AB74" s="78"/>
      <c r="AC74" s="5">
        <f t="shared" si="14"/>
        <v>100</v>
      </c>
      <c r="AD74" s="77">
        <f t="shared" si="15"/>
        <v>1</v>
      </c>
      <c r="AE74" s="78"/>
    </row>
    <row r="75" spans="1:31" ht="27.75" customHeight="1">
      <c r="A75" s="133"/>
      <c r="B75" s="79"/>
      <c r="C75" s="121"/>
      <c r="D75" s="169" t="s">
        <v>295</v>
      </c>
      <c r="E75" s="163"/>
      <c r="F75" s="164"/>
      <c r="G75" s="164"/>
      <c r="H75" s="71"/>
      <c r="I75" s="71"/>
      <c r="J75" s="71"/>
      <c r="K75" s="71"/>
      <c r="L75" s="161"/>
      <c r="M75" s="161"/>
      <c r="N75" s="160"/>
      <c r="O75" s="158"/>
      <c r="P75" s="158"/>
      <c r="Q75" s="158"/>
      <c r="R75" s="6"/>
      <c r="S75" s="6"/>
      <c r="T75" s="6"/>
      <c r="U75" s="6"/>
      <c r="V75" s="6"/>
      <c r="W75" s="5"/>
      <c r="X75" s="104">
        <v>100</v>
      </c>
      <c r="Y75" s="78"/>
      <c r="Z75" s="78"/>
      <c r="AA75" s="5"/>
      <c r="AB75" s="78"/>
      <c r="AC75" s="5">
        <f t="shared" si="14"/>
        <v>100</v>
      </c>
      <c r="AD75" s="77">
        <f t="shared" si="15"/>
        <v>1</v>
      </c>
      <c r="AE75" s="78"/>
    </row>
    <row r="76" spans="1:31" ht="27.75" customHeight="1">
      <c r="A76" s="133"/>
      <c r="B76" s="79"/>
      <c r="C76" s="121"/>
      <c r="D76" s="169" t="s">
        <v>297</v>
      </c>
      <c r="E76" s="163"/>
      <c r="F76" s="164"/>
      <c r="G76" s="164"/>
      <c r="H76" s="71"/>
      <c r="I76" s="71"/>
      <c r="J76" s="71"/>
      <c r="K76" s="71"/>
      <c r="L76" s="161"/>
      <c r="M76" s="161"/>
      <c r="N76" s="160"/>
      <c r="O76" s="158"/>
      <c r="P76" s="158"/>
      <c r="Q76" s="158"/>
      <c r="R76" s="6"/>
      <c r="S76" s="6"/>
      <c r="T76" s="6"/>
      <c r="U76" s="6"/>
      <c r="V76" s="6"/>
      <c r="W76" s="5"/>
      <c r="X76" s="104">
        <v>100</v>
      </c>
      <c r="Y76" s="78"/>
      <c r="Z76" s="78"/>
      <c r="AA76" s="5"/>
      <c r="AB76" s="78"/>
      <c r="AC76" s="5">
        <f t="shared" si="14"/>
        <v>100</v>
      </c>
      <c r="AD76" s="77">
        <f t="shared" si="15"/>
        <v>1</v>
      </c>
      <c r="AE76" s="78"/>
    </row>
    <row r="77" spans="1:31" ht="27.75" customHeight="1">
      <c r="A77" s="133"/>
      <c r="B77" s="79"/>
      <c r="C77" s="121"/>
      <c r="D77" s="169" t="s">
        <v>299</v>
      </c>
      <c r="E77" s="163"/>
      <c r="F77" s="164"/>
      <c r="G77" s="164"/>
      <c r="H77" s="71"/>
      <c r="I77" s="71"/>
      <c r="J77" s="71"/>
      <c r="K77" s="71"/>
      <c r="L77" s="161"/>
      <c r="M77" s="161"/>
      <c r="N77" s="160"/>
      <c r="O77" s="158"/>
      <c r="P77" s="158"/>
      <c r="Q77" s="158"/>
      <c r="R77" s="6"/>
      <c r="S77" s="6"/>
      <c r="T77" s="6"/>
      <c r="U77" s="6"/>
      <c r="V77" s="6"/>
      <c r="W77" s="5"/>
      <c r="X77" s="104">
        <v>100</v>
      </c>
      <c r="Y77" s="78"/>
      <c r="Z77" s="78"/>
      <c r="AA77" s="5"/>
      <c r="AB77" s="78"/>
      <c r="AC77" s="5">
        <f t="shared" si="14"/>
        <v>100</v>
      </c>
      <c r="AD77" s="77">
        <f t="shared" si="15"/>
        <v>1</v>
      </c>
      <c r="AE77" s="78"/>
    </row>
    <row r="78" spans="1:31" ht="27.75" customHeight="1">
      <c r="A78" s="133"/>
      <c r="B78" s="79"/>
      <c r="C78" s="121"/>
      <c r="D78" s="169" t="s">
        <v>301</v>
      </c>
      <c r="E78" s="163"/>
      <c r="F78" s="164"/>
      <c r="G78" s="164"/>
      <c r="H78" s="71"/>
      <c r="I78" s="71"/>
      <c r="J78" s="71"/>
      <c r="K78" s="71"/>
      <c r="L78" s="161"/>
      <c r="M78" s="161"/>
      <c r="N78" s="160"/>
      <c r="O78" s="158"/>
      <c r="P78" s="158"/>
      <c r="Q78" s="158"/>
      <c r="R78" s="6"/>
      <c r="S78" s="6"/>
      <c r="T78" s="6"/>
      <c r="U78" s="6"/>
      <c r="V78" s="6"/>
      <c r="W78" s="5"/>
      <c r="X78" s="104">
        <v>100</v>
      </c>
      <c r="Y78" s="78"/>
      <c r="Z78" s="78"/>
      <c r="AA78" s="5"/>
      <c r="AB78" s="78"/>
      <c r="AC78" s="5">
        <f t="shared" si="14"/>
        <v>100</v>
      </c>
      <c r="AD78" s="77">
        <f t="shared" si="15"/>
        <v>1</v>
      </c>
      <c r="AE78" s="78"/>
    </row>
    <row r="79" spans="1:31" ht="27.75" customHeight="1">
      <c r="A79" s="133"/>
      <c r="B79" s="79"/>
      <c r="C79" s="121"/>
      <c r="D79" s="169" t="s">
        <v>302</v>
      </c>
      <c r="E79" s="163"/>
      <c r="F79" s="164"/>
      <c r="G79" s="164"/>
      <c r="H79" s="71"/>
      <c r="I79" s="71"/>
      <c r="J79" s="71"/>
      <c r="K79" s="71"/>
      <c r="L79" s="161"/>
      <c r="M79" s="161"/>
      <c r="N79" s="160"/>
      <c r="O79" s="158"/>
      <c r="P79" s="158"/>
      <c r="Q79" s="158"/>
      <c r="R79" s="6"/>
      <c r="S79" s="6"/>
      <c r="T79" s="6"/>
      <c r="U79" s="6"/>
      <c r="V79" s="6"/>
      <c r="W79" s="5"/>
      <c r="X79" s="104">
        <v>100</v>
      </c>
      <c r="Y79" s="78"/>
      <c r="Z79" s="78"/>
      <c r="AA79" s="5"/>
      <c r="AB79" s="78"/>
      <c r="AC79" s="5">
        <f t="shared" si="14"/>
        <v>100</v>
      </c>
      <c r="AD79" s="77">
        <f t="shared" si="15"/>
        <v>1</v>
      </c>
      <c r="AE79" s="78"/>
    </row>
    <row r="80" spans="1:31" ht="27.75" customHeight="1">
      <c r="A80" s="133"/>
      <c r="B80" s="79"/>
      <c r="C80" s="121"/>
      <c r="D80" s="169" t="s">
        <v>304</v>
      </c>
      <c r="E80" s="163"/>
      <c r="F80" s="164"/>
      <c r="G80" s="164"/>
      <c r="H80" s="71"/>
      <c r="I80" s="71"/>
      <c r="J80" s="71"/>
      <c r="K80" s="71"/>
      <c r="L80" s="161"/>
      <c r="M80" s="161"/>
      <c r="N80" s="160"/>
      <c r="O80" s="158"/>
      <c r="P80" s="158"/>
      <c r="Q80" s="158"/>
      <c r="R80" s="6"/>
      <c r="S80" s="6"/>
      <c r="T80" s="6"/>
      <c r="U80" s="6"/>
      <c r="V80" s="6"/>
      <c r="W80" s="5"/>
      <c r="X80" s="104">
        <v>100</v>
      </c>
      <c r="Y80" s="78"/>
      <c r="Z80" s="78"/>
      <c r="AA80" s="5"/>
      <c r="AB80" s="78"/>
      <c r="AC80" s="5">
        <f t="shared" si="14"/>
        <v>100</v>
      </c>
      <c r="AD80" s="77">
        <f t="shared" si="15"/>
        <v>1</v>
      </c>
      <c r="AE80" s="78"/>
    </row>
    <row r="81" spans="1:31" ht="27.75" customHeight="1">
      <c r="A81" s="133"/>
      <c r="B81" s="79"/>
      <c r="C81" s="121"/>
      <c r="D81" s="169" t="s">
        <v>306</v>
      </c>
      <c r="E81" s="163"/>
      <c r="F81" s="164"/>
      <c r="G81" s="164"/>
      <c r="H81" s="71"/>
      <c r="I81" s="71"/>
      <c r="J81" s="71"/>
      <c r="K81" s="71"/>
      <c r="L81" s="161"/>
      <c r="M81" s="161"/>
      <c r="N81" s="160"/>
      <c r="O81" s="158"/>
      <c r="P81" s="158"/>
      <c r="Q81" s="158"/>
      <c r="R81" s="6"/>
      <c r="S81" s="6"/>
      <c r="T81" s="6"/>
      <c r="U81" s="6"/>
      <c r="V81" s="6"/>
      <c r="W81" s="5"/>
      <c r="X81" s="104">
        <v>100</v>
      </c>
      <c r="Y81" s="78"/>
      <c r="Z81" s="78"/>
      <c r="AA81" s="5"/>
      <c r="AB81" s="78"/>
      <c r="AC81" s="5">
        <f t="shared" si="14"/>
        <v>100</v>
      </c>
      <c r="AD81" s="77">
        <f t="shared" si="15"/>
        <v>1</v>
      </c>
      <c r="AE81" s="78"/>
    </row>
    <row r="82" spans="1:31" ht="27.75" customHeight="1">
      <c r="A82" s="133"/>
      <c r="B82" s="79"/>
      <c r="C82" s="121"/>
      <c r="D82" s="169" t="s">
        <v>309</v>
      </c>
      <c r="E82" s="163"/>
      <c r="F82" s="164"/>
      <c r="G82" s="164"/>
      <c r="H82" s="71"/>
      <c r="I82" s="71"/>
      <c r="J82" s="71"/>
      <c r="K82" s="71"/>
      <c r="L82" s="161"/>
      <c r="M82" s="161"/>
      <c r="N82" s="160"/>
      <c r="O82" s="158"/>
      <c r="P82" s="158"/>
      <c r="Q82" s="158"/>
      <c r="R82" s="6"/>
      <c r="S82" s="6"/>
      <c r="T82" s="6"/>
      <c r="U82" s="6"/>
      <c r="V82" s="6"/>
      <c r="W82" s="5"/>
      <c r="X82" s="104">
        <v>100</v>
      </c>
      <c r="Y82" s="78"/>
      <c r="Z82" s="78"/>
      <c r="AA82" s="5"/>
      <c r="AB82" s="78"/>
      <c r="AC82" s="5">
        <f t="shared" si="14"/>
        <v>100</v>
      </c>
      <c r="AD82" s="77">
        <f t="shared" si="15"/>
        <v>1</v>
      </c>
      <c r="AE82" s="78"/>
    </row>
    <row r="83" spans="1:31" ht="27.75" customHeight="1">
      <c r="A83" s="133"/>
      <c r="B83" s="79"/>
      <c r="C83" s="121"/>
      <c r="D83" s="162" t="s">
        <v>41</v>
      </c>
      <c r="E83" s="163"/>
      <c r="F83" s="164"/>
      <c r="G83" s="164"/>
      <c r="H83" s="71"/>
      <c r="I83" s="71"/>
      <c r="J83" s="71"/>
      <c r="K83" s="71"/>
      <c r="L83" s="161"/>
      <c r="M83" s="161"/>
      <c r="N83" s="160"/>
      <c r="O83" s="158"/>
      <c r="P83" s="158"/>
      <c r="Q83" s="158"/>
      <c r="R83" s="6"/>
      <c r="S83" s="6"/>
      <c r="T83" s="6"/>
      <c r="U83" s="6"/>
      <c r="V83" s="6"/>
      <c r="W83" s="5"/>
      <c r="X83" s="104">
        <v>100</v>
      </c>
      <c r="Y83" s="78"/>
      <c r="Z83" s="78"/>
      <c r="AA83" s="5"/>
      <c r="AB83" s="78"/>
      <c r="AC83" s="5">
        <f>SUM(AC42:AC82)</f>
        <v>4100</v>
      </c>
      <c r="AD83" s="77">
        <f t="shared" si="15"/>
        <v>41</v>
      </c>
      <c r="AE83" s="78"/>
    </row>
    <row r="84" spans="1:31" ht="27.75" customHeight="1">
      <c r="A84" s="133"/>
      <c r="B84" s="79"/>
      <c r="C84" s="121"/>
      <c r="D84" s="162"/>
      <c r="E84" s="163"/>
      <c r="F84" s="164"/>
      <c r="G84" s="164"/>
      <c r="H84" s="71"/>
      <c r="I84" s="71"/>
      <c r="J84" s="71"/>
      <c r="K84" s="71"/>
      <c r="L84" s="161"/>
      <c r="M84" s="161"/>
      <c r="N84" s="160"/>
      <c r="O84" s="158"/>
      <c r="P84" s="158"/>
      <c r="Q84" s="158"/>
      <c r="R84" s="6"/>
      <c r="S84" s="6"/>
      <c r="T84" s="6"/>
      <c r="U84" s="6"/>
      <c r="V84" s="6"/>
      <c r="W84" s="5"/>
      <c r="X84" s="77"/>
      <c r="Y84" s="78"/>
      <c r="Z84" s="78"/>
      <c r="AA84" s="5"/>
      <c r="AB84" s="78"/>
      <c r="AC84" s="5"/>
      <c r="AD84" s="77"/>
      <c r="AE84" s="78"/>
    </row>
    <row r="85" spans="1:31" ht="27.75" customHeight="1">
      <c r="A85" s="133"/>
      <c r="B85" s="82" t="s">
        <v>357</v>
      </c>
      <c r="C85" s="121"/>
      <c r="D85" s="162"/>
      <c r="E85" s="163"/>
      <c r="F85" s="164"/>
      <c r="G85" s="164"/>
      <c r="H85" s="71"/>
      <c r="I85" s="71"/>
      <c r="J85" s="71"/>
      <c r="K85" s="71"/>
      <c r="L85" s="161"/>
      <c r="M85" s="161"/>
      <c r="N85" s="160"/>
      <c r="O85" s="158"/>
      <c r="P85" s="158"/>
      <c r="Q85" s="158"/>
      <c r="R85" s="6"/>
      <c r="S85" s="6"/>
      <c r="T85" s="6"/>
      <c r="U85" s="6"/>
      <c r="V85" s="6"/>
      <c r="W85" s="5"/>
      <c r="X85" s="77"/>
      <c r="Y85" s="78"/>
      <c r="Z85" s="78"/>
      <c r="AA85" s="5"/>
      <c r="AB85" s="78"/>
      <c r="AC85" s="5"/>
      <c r="AD85" s="77"/>
      <c r="AE85" s="78"/>
    </row>
    <row r="86" spans="1:31" ht="27.75" customHeight="1">
      <c r="A86" s="175"/>
      <c r="B86" s="82" t="s">
        <v>358</v>
      </c>
      <c r="C86" s="156"/>
      <c r="D86" s="157"/>
      <c r="E86" s="70" t="s">
        <v>95</v>
      </c>
      <c r="F86" s="70" t="s">
        <v>185</v>
      </c>
      <c r="G86" s="70" t="s">
        <v>103</v>
      </c>
      <c r="H86" s="71"/>
      <c r="I86" s="71"/>
      <c r="J86" s="71"/>
      <c r="K86" s="159" t="s">
        <v>18</v>
      </c>
      <c r="L86" s="161"/>
      <c r="M86" s="161"/>
      <c r="N86" s="160">
        <v>1</v>
      </c>
      <c r="O86" s="158"/>
      <c r="P86" s="158"/>
      <c r="Q86" s="158"/>
      <c r="R86" s="6"/>
      <c r="S86" s="6"/>
      <c r="T86" s="6"/>
      <c r="U86" s="6"/>
      <c r="V86" s="6"/>
      <c r="W86" s="5"/>
      <c r="X86" s="77"/>
      <c r="Y86" s="78"/>
      <c r="Z86" s="78"/>
      <c r="AA86" s="5"/>
      <c r="AB86" s="78"/>
      <c r="AC86" s="5"/>
      <c r="AD86" s="77"/>
      <c r="AE86" s="78"/>
    </row>
    <row r="87" spans="1:31" ht="27.75" customHeight="1">
      <c r="A87" s="175"/>
      <c r="B87" s="79" t="s">
        <v>133</v>
      </c>
      <c r="C87" s="121">
        <v>1</v>
      </c>
      <c r="D87" s="162"/>
      <c r="E87" s="70" t="s">
        <v>117</v>
      </c>
      <c r="F87" s="70"/>
      <c r="G87" s="70" t="s">
        <v>359</v>
      </c>
      <c r="H87" s="83">
        <v>0</v>
      </c>
      <c r="I87" s="71">
        <v>0</v>
      </c>
      <c r="J87" s="71">
        <f t="shared" ref="J87:J90" si="16">SUM(H87:I87)</f>
        <v>0</v>
      </c>
      <c r="K87" s="71" t="s">
        <v>360</v>
      </c>
      <c r="L87" s="161"/>
      <c r="M87" s="161"/>
      <c r="N87" s="160"/>
      <c r="O87" s="158"/>
      <c r="P87" s="158"/>
      <c r="Q87" s="158"/>
      <c r="R87" s="6"/>
      <c r="S87" s="6"/>
      <c r="T87" s="6"/>
      <c r="U87" s="6"/>
      <c r="V87" s="6"/>
      <c r="W87" s="5"/>
      <c r="X87" s="77"/>
      <c r="Y87" s="78"/>
      <c r="Z87" s="78"/>
      <c r="AA87" s="5"/>
      <c r="AB87" s="78"/>
      <c r="AC87" s="5"/>
      <c r="AD87" s="77"/>
      <c r="AE87" s="78"/>
    </row>
    <row r="88" spans="1:31" ht="27.75" customHeight="1">
      <c r="A88" s="175"/>
      <c r="B88" s="79" t="s">
        <v>145</v>
      </c>
      <c r="C88" s="121">
        <v>1</v>
      </c>
      <c r="D88" s="162"/>
      <c r="E88" s="176"/>
      <c r="F88" s="70"/>
      <c r="G88" s="70"/>
      <c r="H88" s="83">
        <v>0</v>
      </c>
      <c r="I88" s="71">
        <v>0</v>
      </c>
      <c r="J88" s="71">
        <f t="shared" si="16"/>
        <v>0</v>
      </c>
      <c r="K88" s="71"/>
      <c r="L88" s="161"/>
      <c r="M88" s="161"/>
      <c r="N88" s="160"/>
      <c r="O88" s="158"/>
      <c r="P88" s="158"/>
      <c r="Q88" s="158"/>
      <c r="R88" s="6"/>
      <c r="S88" s="6"/>
      <c r="T88" s="6"/>
      <c r="U88" s="6"/>
      <c r="V88" s="6"/>
      <c r="W88" s="5"/>
      <c r="X88" s="77"/>
      <c r="Y88" s="78"/>
      <c r="Z88" s="78"/>
      <c r="AA88" s="5"/>
      <c r="AB88" s="78"/>
      <c r="AC88" s="5"/>
      <c r="AD88" s="77"/>
      <c r="AE88" s="78"/>
    </row>
    <row r="89" spans="1:31" ht="27.75" customHeight="1">
      <c r="A89" s="133"/>
      <c r="B89" s="79" t="s">
        <v>151</v>
      </c>
      <c r="C89" s="121">
        <v>1</v>
      </c>
      <c r="D89" s="166"/>
      <c r="E89" s="176"/>
      <c r="F89" s="70"/>
      <c r="G89" s="70"/>
      <c r="H89" s="83">
        <v>0</v>
      </c>
      <c r="I89" s="71">
        <v>0</v>
      </c>
      <c r="J89" s="71">
        <f t="shared" si="16"/>
        <v>0</v>
      </c>
      <c r="K89" s="71"/>
      <c r="L89" s="161"/>
      <c r="M89" s="161"/>
      <c r="N89" s="160"/>
      <c r="O89" s="158"/>
      <c r="P89" s="158"/>
      <c r="Q89" s="158"/>
      <c r="R89" s="6"/>
      <c r="S89" s="6"/>
      <c r="T89" s="6"/>
      <c r="U89" s="6"/>
      <c r="V89" s="6"/>
      <c r="W89" s="5"/>
      <c r="X89" s="77"/>
      <c r="Y89" s="78"/>
      <c r="Z89" s="78"/>
      <c r="AA89" s="5"/>
      <c r="AB89" s="78"/>
      <c r="AC89" s="5"/>
      <c r="AD89" s="77"/>
      <c r="AE89" s="78"/>
    </row>
    <row r="90" spans="1:31" ht="27.75" customHeight="1">
      <c r="A90" s="133"/>
      <c r="B90" s="79" t="s">
        <v>70</v>
      </c>
      <c r="C90" s="121">
        <v>1</v>
      </c>
      <c r="D90" s="162"/>
      <c r="E90" s="176"/>
      <c r="F90" s="70"/>
      <c r="G90" s="70"/>
      <c r="H90" s="71">
        <f t="shared" ref="H90:I90" si="17">SUM(H87:H89)</f>
        <v>0</v>
      </c>
      <c r="I90" s="71">
        <f t="shared" si="17"/>
        <v>0</v>
      </c>
      <c r="J90" s="71">
        <f t="shared" si="16"/>
        <v>0</v>
      </c>
      <c r="K90" s="71"/>
      <c r="L90" s="161"/>
      <c r="M90" s="161"/>
      <c r="N90" s="160"/>
      <c r="O90" s="158"/>
      <c r="P90" s="158"/>
      <c r="Q90" s="158"/>
      <c r="R90" s="6"/>
      <c r="S90" s="6"/>
      <c r="T90" s="6"/>
      <c r="U90" s="6"/>
      <c r="V90" s="6"/>
      <c r="W90" s="5"/>
      <c r="X90" s="77"/>
      <c r="Y90" s="78"/>
      <c r="Z90" s="78"/>
      <c r="AA90" s="5"/>
      <c r="AB90" s="78"/>
      <c r="AC90" s="5"/>
      <c r="AD90" s="77"/>
      <c r="AE90" s="78"/>
    </row>
    <row r="91" spans="1:31" ht="27.75" customHeight="1">
      <c r="A91" s="133"/>
      <c r="B91" s="79"/>
      <c r="C91" s="121"/>
      <c r="D91" s="169" t="s">
        <v>202</v>
      </c>
      <c r="E91" s="163"/>
      <c r="F91" s="164"/>
      <c r="G91" s="164"/>
      <c r="H91" s="71"/>
      <c r="I91" s="71"/>
      <c r="J91" s="71"/>
      <c r="K91" s="71"/>
      <c r="L91" s="161"/>
      <c r="M91" s="161"/>
      <c r="N91" s="160"/>
      <c r="O91" s="158"/>
      <c r="P91" s="158"/>
      <c r="Q91" s="158"/>
      <c r="R91" s="6"/>
      <c r="S91" s="6"/>
      <c r="T91" s="6"/>
      <c r="U91" s="6"/>
      <c r="V91" s="6"/>
      <c r="W91" s="5"/>
      <c r="X91" s="104">
        <v>100</v>
      </c>
      <c r="Y91" s="78"/>
      <c r="Z91" s="78"/>
      <c r="AA91" s="5"/>
      <c r="AB91" s="78"/>
      <c r="AC91" s="5">
        <f t="shared" ref="AC91:AC131" si="18">SUM(X91:AB91)</f>
        <v>100</v>
      </c>
      <c r="AD91" s="77">
        <f t="shared" ref="AD91:AD132" si="19">AC91/X91</f>
        <v>1</v>
      </c>
      <c r="AE91" s="78"/>
    </row>
    <row r="92" spans="1:31" ht="27.75" customHeight="1">
      <c r="A92" s="133"/>
      <c r="B92" s="79"/>
      <c r="C92" s="121"/>
      <c r="D92" s="169" t="s">
        <v>205</v>
      </c>
      <c r="E92" s="163"/>
      <c r="F92" s="164"/>
      <c r="G92" s="164"/>
      <c r="H92" s="71"/>
      <c r="I92" s="71"/>
      <c r="J92" s="71"/>
      <c r="K92" s="71"/>
      <c r="L92" s="161"/>
      <c r="M92" s="161"/>
      <c r="N92" s="160"/>
      <c r="O92" s="158"/>
      <c r="P92" s="158"/>
      <c r="Q92" s="158"/>
      <c r="R92" s="6"/>
      <c r="S92" s="6"/>
      <c r="T92" s="6"/>
      <c r="U92" s="6"/>
      <c r="V92" s="6"/>
      <c r="W92" s="5"/>
      <c r="X92" s="104">
        <v>100</v>
      </c>
      <c r="Y92" s="78"/>
      <c r="Z92" s="78"/>
      <c r="AA92" s="5"/>
      <c r="AB92" s="78"/>
      <c r="AC92" s="5">
        <f t="shared" si="18"/>
        <v>100</v>
      </c>
      <c r="AD92" s="77">
        <f t="shared" si="19"/>
        <v>1</v>
      </c>
      <c r="AE92" s="78"/>
    </row>
    <row r="93" spans="1:31" ht="27.75" customHeight="1">
      <c r="A93" s="133"/>
      <c r="B93" s="79"/>
      <c r="C93" s="121"/>
      <c r="D93" s="169" t="s">
        <v>210</v>
      </c>
      <c r="E93" s="163"/>
      <c r="F93" s="164"/>
      <c r="G93" s="164"/>
      <c r="H93" s="71"/>
      <c r="I93" s="71"/>
      <c r="J93" s="71"/>
      <c r="K93" s="71"/>
      <c r="L93" s="161"/>
      <c r="M93" s="161"/>
      <c r="N93" s="160"/>
      <c r="O93" s="158"/>
      <c r="P93" s="158"/>
      <c r="Q93" s="158"/>
      <c r="R93" s="6"/>
      <c r="S93" s="6"/>
      <c r="T93" s="6"/>
      <c r="U93" s="6"/>
      <c r="V93" s="6"/>
      <c r="W93" s="5"/>
      <c r="X93" s="104">
        <v>100</v>
      </c>
      <c r="Y93" s="78"/>
      <c r="Z93" s="78"/>
      <c r="AA93" s="5"/>
      <c r="AB93" s="78"/>
      <c r="AC93" s="5">
        <f t="shared" si="18"/>
        <v>100</v>
      </c>
      <c r="AD93" s="77">
        <f t="shared" si="19"/>
        <v>1</v>
      </c>
      <c r="AE93" s="78"/>
    </row>
    <row r="94" spans="1:31" ht="27.75" customHeight="1">
      <c r="A94" s="133"/>
      <c r="B94" s="79"/>
      <c r="C94" s="121"/>
      <c r="D94" s="169" t="s">
        <v>213</v>
      </c>
      <c r="E94" s="163"/>
      <c r="F94" s="164"/>
      <c r="G94" s="164"/>
      <c r="H94" s="71"/>
      <c r="I94" s="71"/>
      <c r="J94" s="71"/>
      <c r="K94" s="71"/>
      <c r="L94" s="161"/>
      <c r="M94" s="161"/>
      <c r="N94" s="160"/>
      <c r="O94" s="158"/>
      <c r="P94" s="158"/>
      <c r="Q94" s="158"/>
      <c r="R94" s="6"/>
      <c r="S94" s="6"/>
      <c r="T94" s="6"/>
      <c r="U94" s="6"/>
      <c r="V94" s="6"/>
      <c r="W94" s="5"/>
      <c r="X94" s="104">
        <v>100</v>
      </c>
      <c r="Y94" s="78"/>
      <c r="Z94" s="78"/>
      <c r="AA94" s="5"/>
      <c r="AB94" s="78"/>
      <c r="AC94" s="5">
        <f t="shared" si="18"/>
        <v>100</v>
      </c>
      <c r="AD94" s="77">
        <f t="shared" si="19"/>
        <v>1</v>
      </c>
      <c r="AE94" s="78"/>
    </row>
    <row r="95" spans="1:31" ht="27.75" customHeight="1">
      <c r="A95" s="133"/>
      <c r="B95" s="79"/>
      <c r="C95" s="121"/>
      <c r="D95" s="169" t="s">
        <v>216</v>
      </c>
      <c r="E95" s="163"/>
      <c r="F95" s="164"/>
      <c r="G95" s="164"/>
      <c r="H95" s="71"/>
      <c r="I95" s="71"/>
      <c r="J95" s="71"/>
      <c r="K95" s="71"/>
      <c r="L95" s="161"/>
      <c r="M95" s="161"/>
      <c r="N95" s="160"/>
      <c r="O95" s="158"/>
      <c r="P95" s="158"/>
      <c r="Q95" s="158"/>
      <c r="R95" s="6"/>
      <c r="S95" s="6"/>
      <c r="T95" s="6"/>
      <c r="U95" s="6"/>
      <c r="V95" s="6"/>
      <c r="W95" s="5"/>
      <c r="X95" s="104">
        <v>100</v>
      </c>
      <c r="Y95" s="78"/>
      <c r="Z95" s="78"/>
      <c r="AA95" s="5"/>
      <c r="AB95" s="78"/>
      <c r="AC95" s="5">
        <f t="shared" si="18"/>
        <v>100</v>
      </c>
      <c r="AD95" s="77">
        <f t="shared" si="19"/>
        <v>1</v>
      </c>
      <c r="AE95" s="78"/>
    </row>
    <row r="96" spans="1:31" ht="27.75" customHeight="1">
      <c r="A96" s="133"/>
      <c r="B96" s="79"/>
      <c r="C96" s="121"/>
      <c r="D96" s="169" t="s">
        <v>218</v>
      </c>
      <c r="E96" s="163"/>
      <c r="F96" s="164"/>
      <c r="G96" s="164"/>
      <c r="H96" s="71"/>
      <c r="I96" s="71"/>
      <c r="J96" s="71"/>
      <c r="K96" s="71"/>
      <c r="L96" s="161"/>
      <c r="M96" s="161"/>
      <c r="N96" s="160"/>
      <c r="O96" s="158"/>
      <c r="P96" s="158"/>
      <c r="Q96" s="158"/>
      <c r="R96" s="6"/>
      <c r="S96" s="6"/>
      <c r="T96" s="6"/>
      <c r="U96" s="6"/>
      <c r="V96" s="6"/>
      <c r="W96" s="5"/>
      <c r="X96" s="104">
        <v>100</v>
      </c>
      <c r="Y96" s="78"/>
      <c r="Z96" s="78"/>
      <c r="AA96" s="5"/>
      <c r="AB96" s="78"/>
      <c r="AC96" s="5">
        <f t="shared" si="18"/>
        <v>100</v>
      </c>
      <c r="AD96" s="77">
        <f t="shared" si="19"/>
        <v>1</v>
      </c>
      <c r="AE96" s="78"/>
    </row>
    <row r="97" spans="1:31" ht="27.75" customHeight="1">
      <c r="A97" s="133"/>
      <c r="B97" s="79"/>
      <c r="C97" s="121"/>
      <c r="D97" s="169" t="s">
        <v>220</v>
      </c>
      <c r="E97" s="163"/>
      <c r="F97" s="164"/>
      <c r="G97" s="164"/>
      <c r="H97" s="71"/>
      <c r="I97" s="71"/>
      <c r="J97" s="71"/>
      <c r="K97" s="71"/>
      <c r="L97" s="161"/>
      <c r="M97" s="161"/>
      <c r="N97" s="160"/>
      <c r="O97" s="158"/>
      <c r="P97" s="158"/>
      <c r="Q97" s="158"/>
      <c r="R97" s="6"/>
      <c r="S97" s="6"/>
      <c r="T97" s="6"/>
      <c r="U97" s="6"/>
      <c r="V97" s="6"/>
      <c r="W97" s="5"/>
      <c r="X97" s="104">
        <v>100</v>
      </c>
      <c r="Y97" s="78"/>
      <c r="Z97" s="78"/>
      <c r="AA97" s="5"/>
      <c r="AB97" s="78"/>
      <c r="AC97" s="5">
        <f t="shared" si="18"/>
        <v>100</v>
      </c>
      <c r="AD97" s="77">
        <f t="shared" si="19"/>
        <v>1</v>
      </c>
      <c r="AE97" s="78"/>
    </row>
    <row r="98" spans="1:31" ht="27.75" customHeight="1">
      <c r="A98" s="133"/>
      <c r="B98" s="79"/>
      <c r="C98" s="121"/>
      <c r="D98" s="169" t="s">
        <v>223</v>
      </c>
      <c r="E98" s="163"/>
      <c r="F98" s="164"/>
      <c r="G98" s="164"/>
      <c r="H98" s="71"/>
      <c r="I98" s="71"/>
      <c r="J98" s="71"/>
      <c r="K98" s="71"/>
      <c r="L98" s="161"/>
      <c r="M98" s="161"/>
      <c r="N98" s="160"/>
      <c r="O98" s="158"/>
      <c r="P98" s="158"/>
      <c r="Q98" s="158"/>
      <c r="R98" s="6"/>
      <c r="S98" s="6"/>
      <c r="T98" s="6"/>
      <c r="U98" s="6"/>
      <c r="V98" s="6"/>
      <c r="W98" s="5"/>
      <c r="X98" s="104">
        <v>100</v>
      </c>
      <c r="Y98" s="78"/>
      <c r="Z98" s="78"/>
      <c r="AA98" s="5"/>
      <c r="AB98" s="78"/>
      <c r="AC98" s="5">
        <f t="shared" si="18"/>
        <v>100</v>
      </c>
      <c r="AD98" s="77">
        <f t="shared" si="19"/>
        <v>1</v>
      </c>
      <c r="AE98" s="78"/>
    </row>
    <row r="99" spans="1:31" ht="27.75" customHeight="1">
      <c r="A99" s="133"/>
      <c r="B99" s="79"/>
      <c r="C99" s="121"/>
      <c r="D99" s="169" t="s">
        <v>225</v>
      </c>
      <c r="E99" s="163"/>
      <c r="F99" s="164"/>
      <c r="G99" s="164"/>
      <c r="H99" s="71"/>
      <c r="I99" s="71"/>
      <c r="J99" s="71"/>
      <c r="K99" s="71"/>
      <c r="L99" s="161"/>
      <c r="M99" s="161"/>
      <c r="N99" s="160"/>
      <c r="O99" s="158"/>
      <c r="P99" s="158"/>
      <c r="Q99" s="158"/>
      <c r="R99" s="6"/>
      <c r="S99" s="6"/>
      <c r="T99" s="6"/>
      <c r="U99" s="6"/>
      <c r="V99" s="6"/>
      <c r="W99" s="5"/>
      <c r="X99" s="104">
        <v>100</v>
      </c>
      <c r="Y99" s="78"/>
      <c r="Z99" s="78"/>
      <c r="AA99" s="5"/>
      <c r="AB99" s="78"/>
      <c r="AC99" s="5">
        <f t="shared" si="18"/>
        <v>100</v>
      </c>
      <c r="AD99" s="77">
        <f t="shared" si="19"/>
        <v>1</v>
      </c>
      <c r="AE99" s="78"/>
    </row>
    <row r="100" spans="1:31" ht="27.75" customHeight="1">
      <c r="A100" s="133"/>
      <c r="B100" s="79"/>
      <c r="C100" s="121"/>
      <c r="D100" s="169" t="s">
        <v>227</v>
      </c>
      <c r="E100" s="163"/>
      <c r="F100" s="164"/>
      <c r="G100" s="164"/>
      <c r="H100" s="71"/>
      <c r="I100" s="71"/>
      <c r="J100" s="71"/>
      <c r="K100" s="71"/>
      <c r="L100" s="161"/>
      <c r="M100" s="161"/>
      <c r="N100" s="160"/>
      <c r="O100" s="158"/>
      <c r="P100" s="158"/>
      <c r="Q100" s="158"/>
      <c r="R100" s="6"/>
      <c r="S100" s="6"/>
      <c r="T100" s="6"/>
      <c r="U100" s="6"/>
      <c r="V100" s="6"/>
      <c r="W100" s="5"/>
      <c r="X100" s="104">
        <v>100</v>
      </c>
      <c r="Y100" s="78"/>
      <c r="Z100" s="78"/>
      <c r="AA100" s="5"/>
      <c r="AB100" s="78"/>
      <c r="AC100" s="5">
        <f t="shared" si="18"/>
        <v>100</v>
      </c>
      <c r="AD100" s="77">
        <f t="shared" si="19"/>
        <v>1</v>
      </c>
      <c r="AE100" s="78"/>
    </row>
    <row r="101" spans="1:31" ht="27.75" customHeight="1">
      <c r="A101" s="133"/>
      <c r="B101" s="79"/>
      <c r="C101" s="121"/>
      <c r="D101" s="169" t="s">
        <v>229</v>
      </c>
      <c r="E101" s="163"/>
      <c r="F101" s="164"/>
      <c r="G101" s="164"/>
      <c r="H101" s="71"/>
      <c r="I101" s="71"/>
      <c r="J101" s="71"/>
      <c r="K101" s="71"/>
      <c r="L101" s="161"/>
      <c r="M101" s="161"/>
      <c r="N101" s="160"/>
      <c r="O101" s="158"/>
      <c r="P101" s="158"/>
      <c r="Q101" s="158"/>
      <c r="R101" s="6"/>
      <c r="S101" s="6"/>
      <c r="T101" s="6"/>
      <c r="U101" s="6"/>
      <c r="V101" s="6"/>
      <c r="W101" s="5"/>
      <c r="X101" s="104">
        <v>100</v>
      </c>
      <c r="Y101" s="78"/>
      <c r="Z101" s="78"/>
      <c r="AA101" s="5"/>
      <c r="AB101" s="78"/>
      <c r="AC101" s="5">
        <f t="shared" si="18"/>
        <v>100</v>
      </c>
      <c r="AD101" s="77">
        <f t="shared" si="19"/>
        <v>1</v>
      </c>
      <c r="AE101" s="78"/>
    </row>
    <row r="102" spans="1:31" ht="27.75" customHeight="1">
      <c r="A102" s="133"/>
      <c r="B102" s="79"/>
      <c r="C102" s="121"/>
      <c r="D102" s="169" t="s">
        <v>234</v>
      </c>
      <c r="E102" s="163"/>
      <c r="F102" s="164"/>
      <c r="G102" s="164"/>
      <c r="H102" s="71"/>
      <c r="I102" s="71"/>
      <c r="J102" s="71"/>
      <c r="K102" s="71"/>
      <c r="L102" s="161"/>
      <c r="M102" s="161"/>
      <c r="N102" s="160"/>
      <c r="O102" s="158"/>
      <c r="P102" s="158"/>
      <c r="Q102" s="158"/>
      <c r="R102" s="6"/>
      <c r="S102" s="6"/>
      <c r="T102" s="6"/>
      <c r="U102" s="6"/>
      <c r="V102" s="6"/>
      <c r="W102" s="5"/>
      <c r="X102" s="104">
        <v>100</v>
      </c>
      <c r="Y102" s="78"/>
      <c r="Z102" s="78"/>
      <c r="AA102" s="5"/>
      <c r="AB102" s="78"/>
      <c r="AC102" s="5">
        <f t="shared" si="18"/>
        <v>100</v>
      </c>
      <c r="AD102" s="77">
        <f t="shared" si="19"/>
        <v>1</v>
      </c>
      <c r="AE102" s="78"/>
    </row>
    <row r="103" spans="1:31" ht="27.75" customHeight="1">
      <c r="A103" s="133"/>
      <c r="B103" s="79"/>
      <c r="C103" s="121"/>
      <c r="D103" s="169" t="s">
        <v>236</v>
      </c>
      <c r="E103" s="163"/>
      <c r="F103" s="164"/>
      <c r="G103" s="164"/>
      <c r="H103" s="71"/>
      <c r="I103" s="71"/>
      <c r="J103" s="71"/>
      <c r="K103" s="71"/>
      <c r="L103" s="161"/>
      <c r="M103" s="161"/>
      <c r="N103" s="160"/>
      <c r="O103" s="158"/>
      <c r="P103" s="158"/>
      <c r="Q103" s="158"/>
      <c r="R103" s="6"/>
      <c r="S103" s="6"/>
      <c r="T103" s="6"/>
      <c r="U103" s="6"/>
      <c r="V103" s="6"/>
      <c r="W103" s="5"/>
      <c r="X103" s="104">
        <v>100</v>
      </c>
      <c r="Y103" s="78"/>
      <c r="Z103" s="78"/>
      <c r="AA103" s="5"/>
      <c r="AB103" s="78"/>
      <c r="AC103" s="5">
        <f t="shared" si="18"/>
        <v>100</v>
      </c>
      <c r="AD103" s="77">
        <f t="shared" si="19"/>
        <v>1</v>
      </c>
      <c r="AE103" s="78"/>
    </row>
    <row r="104" spans="1:31" ht="27.75" customHeight="1">
      <c r="A104" s="133"/>
      <c r="B104" s="79"/>
      <c r="C104" s="121"/>
      <c r="D104" s="169" t="s">
        <v>241</v>
      </c>
      <c r="E104" s="163"/>
      <c r="F104" s="164"/>
      <c r="G104" s="164"/>
      <c r="H104" s="71"/>
      <c r="I104" s="71"/>
      <c r="J104" s="71"/>
      <c r="K104" s="71"/>
      <c r="L104" s="161"/>
      <c r="M104" s="161"/>
      <c r="N104" s="160"/>
      <c r="O104" s="158"/>
      <c r="P104" s="158"/>
      <c r="Q104" s="158"/>
      <c r="R104" s="6"/>
      <c r="S104" s="6"/>
      <c r="T104" s="6"/>
      <c r="U104" s="6"/>
      <c r="V104" s="6"/>
      <c r="W104" s="5"/>
      <c r="X104" s="104">
        <v>100</v>
      </c>
      <c r="Y104" s="78"/>
      <c r="Z104" s="78"/>
      <c r="AA104" s="5"/>
      <c r="AB104" s="78"/>
      <c r="AC104" s="5">
        <f t="shared" si="18"/>
        <v>100</v>
      </c>
      <c r="AD104" s="77">
        <f t="shared" si="19"/>
        <v>1</v>
      </c>
      <c r="AE104" s="78"/>
    </row>
    <row r="105" spans="1:31" ht="27.75" customHeight="1">
      <c r="A105" s="133"/>
      <c r="B105" s="79"/>
      <c r="C105" s="121"/>
      <c r="D105" s="169" t="s">
        <v>243</v>
      </c>
      <c r="E105" s="163"/>
      <c r="F105" s="164"/>
      <c r="G105" s="164"/>
      <c r="H105" s="71"/>
      <c r="I105" s="71"/>
      <c r="J105" s="71"/>
      <c r="K105" s="71"/>
      <c r="L105" s="161"/>
      <c r="M105" s="161"/>
      <c r="N105" s="160"/>
      <c r="O105" s="158"/>
      <c r="P105" s="158"/>
      <c r="Q105" s="158"/>
      <c r="R105" s="6"/>
      <c r="S105" s="6"/>
      <c r="T105" s="6"/>
      <c r="U105" s="6"/>
      <c r="V105" s="6"/>
      <c r="W105" s="5"/>
      <c r="X105" s="104">
        <v>100</v>
      </c>
      <c r="Y105" s="78"/>
      <c r="Z105" s="78"/>
      <c r="AA105" s="5"/>
      <c r="AB105" s="78"/>
      <c r="AC105" s="5">
        <f t="shared" si="18"/>
        <v>100</v>
      </c>
      <c r="AD105" s="77">
        <f t="shared" si="19"/>
        <v>1</v>
      </c>
      <c r="AE105" s="78"/>
    </row>
    <row r="106" spans="1:31" ht="27.75" customHeight="1">
      <c r="A106" s="133"/>
      <c r="B106" s="79"/>
      <c r="C106" s="121"/>
      <c r="D106" s="169" t="s">
        <v>246</v>
      </c>
      <c r="E106" s="163"/>
      <c r="F106" s="164"/>
      <c r="G106" s="164"/>
      <c r="H106" s="71"/>
      <c r="I106" s="71"/>
      <c r="J106" s="71"/>
      <c r="K106" s="71"/>
      <c r="L106" s="161"/>
      <c r="M106" s="161"/>
      <c r="N106" s="160"/>
      <c r="O106" s="158"/>
      <c r="P106" s="158"/>
      <c r="Q106" s="158"/>
      <c r="R106" s="6"/>
      <c r="S106" s="6"/>
      <c r="T106" s="6"/>
      <c r="U106" s="6"/>
      <c r="V106" s="6"/>
      <c r="W106" s="5"/>
      <c r="X106" s="104">
        <v>100</v>
      </c>
      <c r="Y106" s="78"/>
      <c r="Z106" s="78"/>
      <c r="AA106" s="5"/>
      <c r="AB106" s="78"/>
      <c r="AC106" s="5">
        <f t="shared" si="18"/>
        <v>100</v>
      </c>
      <c r="AD106" s="77">
        <f t="shared" si="19"/>
        <v>1</v>
      </c>
      <c r="AE106" s="78"/>
    </row>
    <row r="107" spans="1:31" ht="27.75" customHeight="1">
      <c r="A107" s="133"/>
      <c r="B107" s="79"/>
      <c r="C107" s="121"/>
      <c r="D107" s="169" t="s">
        <v>249</v>
      </c>
      <c r="E107" s="163"/>
      <c r="F107" s="164"/>
      <c r="G107" s="164"/>
      <c r="H107" s="71"/>
      <c r="I107" s="71"/>
      <c r="J107" s="71"/>
      <c r="K107" s="71"/>
      <c r="L107" s="161"/>
      <c r="M107" s="161"/>
      <c r="N107" s="160"/>
      <c r="O107" s="158"/>
      <c r="P107" s="158"/>
      <c r="Q107" s="158"/>
      <c r="R107" s="6"/>
      <c r="S107" s="6"/>
      <c r="T107" s="6"/>
      <c r="U107" s="6"/>
      <c r="V107" s="6"/>
      <c r="W107" s="5"/>
      <c r="X107" s="104">
        <v>100</v>
      </c>
      <c r="Y107" s="78"/>
      <c r="Z107" s="78"/>
      <c r="AA107" s="5"/>
      <c r="AB107" s="78"/>
      <c r="AC107" s="5">
        <f t="shared" si="18"/>
        <v>100</v>
      </c>
      <c r="AD107" s="77">
        <f t="shared" si="19"/>
        <v>1</v>
      </c>
      <c r="AE107" s="78"/>
    </row>
    <row r="108" spans="1:31" ht="27.75" customHeight="1">
      <c r="A108" s="133"/>
      <c r="B108" s="79"/>
      <c r="C108" s="121"/>
      <c r="D108" s="169" t="s">
        <v>253</v>
      </c>
      <c r="E108" s="163"/>
      <c r="F108" s="164"/>
      <c r="G108" s="164"/>
      <c r="H108" s="71"/>
      <c r="I108" s="71"/>
      <c r="J108" s="71"/>
      <c r="K108" s="71"/>
      <c r="L108" s="161"/>
      <c r="M108" s="161"/>
      <c r="N108" s="160"/>
      <c r="O108" s="158"/>
      <c r="P108" s="158"/>
      <c r="Q108" s="158"/>
      <c r="R108" s="6"/>
      <c r="S108" s="6"/>
      <c r="T108" s="6"/>
      <c r="U108" s="6"/>
      <c r="V108" s="6"/>
      <c r="W108" s="5"/>
      <c r="X108" s="104">
        <v>100</v>
      </c>
      <c r="Y108" s="78"/>
      <c r="Z108" s="78"/>
      <c r="AA108" s="5"/>
      <c r="AB108" s="78"/>
      <c r="AC108" s="5">
        <f t="shared" si="18"/>
        <v>100</v>
      </c>
      <c r="AD108" s="77">
        <f t="shared" si="19"/>
        <v>1</v>
      </c>
      <c r="AE108" s="78"/>
    </row>
    <row r="109" spans="1:31" ht="27.75" customHeight="1">
      <c r="A109" s="133"/>
      <c r="B109" s="79"/>
      <c r="C109" s="121"/>
      <c r="D109" s="169" t="s">
        <v>256</v>
      </c>
      <c r="E109" s="163"/>
      <c r="F109" s="164"/>
      <c r="G109" s="164"/>
      <c r="H109" s="71"/>
      <c r="I109" s="71"/>
      <c r="J109" s="71"/>
      <c r="K109" s="71"/>
      <c r="L109" s="161"/>
      <c r="M109" s="161"/>
      <c r="N109" s="160"/>
      <c r="O109" s="158"/>
      <c r="P109" s="158"/>
      <c r="Q109" s="158"/>
      <c r="R109" s="6"/>
      <c r="S109" s="6"/>
      <c r="T109" s="6"/>
      <c r="U109" s="6"/>
      <c r="V109" s="6"/>
      <c r="W109" s="5"/>
      <c r="X109" s="104">
        <v>100</v>
      </c>
      <c r="Y109" s="78"/>
      <c r="Z109" s="78"/>
      <c r="AA109" s="5"/>
      <c r="AB109" s="78"/>
      <c r="AC109" s="5">
        <f t="shared" si="18"/>
        <v>100</v>
      </c>
      <c r="AD109" s="77">
        <f t="shared" si="19"/>
        <v>1</v>
      </c>
      <c r="AE109" s="78"/>
    </row>
    <row r="110" spans="1:31" ht="27.75" customHeight="1">
      <c r="A110" s="133"/>
      <c r="B110" s="79"/>
      <c r="C110" s="121"/>
      <c r="D110" s="169" t="s">
        <v>259</v>
      </c>
      <c r="E110" s="163"/>
      <c r="F110" s="164"/>
      <c r="G110" s="164"/>
      <c r="H110" s="71"/>
      <c r="I110" s="71"/>
      <c r="J110" s="71"/>
      <c r="K110" s="71"/>
      <c r="L110" s="161"/>
      <c r="M110" s="161"/>
      <c r="N110" s="160"/>
      <c r="O110" s="158"/>
      <c r="P110" s="158"/>
      <c r="Q110" s="158"/>
      <c r="R110" s="6"/>
      <c r="S110" s="6"/>
      <c r="T110" s="6"/>
      <c r="U110" s="6"/>
      <c r="V110" s="6"/>
      <c r="W110" s="5"/>
      <c r="X110" s="104">
        <v>100</v>
      </c>
      <c r="Y110" s="78"/>
      <c r="Z110" s="78"/>
      <c r="AA110" s="5"/>
      <c r="AB110" s="78"/>
      <c r="AC110" s="5">
        <f t="shared" si="18"/>
        <v>100</v>
      </c>
      <c r="AD110" s="77">
        <f t="shared" si="19"/>
        <v>1</v>
      </c>
      <c r="AE110" s="78"/>
    </row>
    <row r="111" spans="1:31" ht="27.75" customHeight="1">
      <c r="A111" s="133"/>
      <c r="B111" s="79"/>
      <c r="C111" s="121"/>
      <c r="D111" s="169" t="s">
        <v>261</v>
      </c>
      <c r="E111" s="163"/>
      <c r="F111" s="164"/>
      <c r="G111" s="164"/>
      <c r="H111" s="71"/>
      <c r="I111" s="71"/>
      <c r="J111" s="71"/>
      <c r="K111" s="71"/>
      <c r="L111" s="161"/>
      <c r="M111" s="161"/>
      <c r="N111" s="160"/>
      <c r="O111" s="158"/>
      <c r="P111" s="158"/>
      <c r="Q111" s="158"/>
      <c r="R111" s="6"/>
      <c r="S111" s="6"/>
      <c r="T111" s="6"/>
      <c r="U111" s="6"/>
      <c r="V111" s="6"/>
      <c r="W111" s="5"/>
      <c r="X111" s="104">
        <v>100</v>
      </c>
      <c r="Y111" s="78"/>
      <c r="Z111" s="78"/>
      <c r="AA111" s="5"/>
      <c r="AB111" s="78"/>
      <c r="AC111" s="5">
        <f t="shared" si="18"/>
        <v>100</v>
      </c>
      <c r="AD111" s="77">
        <f t="shared" si="19"/>
        <v>1</v>
      </c>
      <c r="AE111" s="78"/>
    </row>
    <row r="112" spans="1:31" ht="27.75" customHeight="1">
      <c r="A112" s="133"/>
      <c r="B112" s="79"/>
      <c r="C112" s="121"/>
      <c r="D112" s="169" t="s">
        <v>263</v>
      </c>
      <c r="E112" s="163"/>
      <c r="F112" s="164"/>
      <c r="G112" s="164"/>
      <c r="H112" s="71"/>
      <c r="I112" s="71"/>
      <c r="J112" s="71"/>
      <c r="K112" s="71"/>
      <c r="L112" s="161"/>
      <c r="M112" s="161"/>
      <c r="N112" s="160"/>
      <c r="O112" s="158"/>
      <c r="P112" s="158"/>
      <c r="Q112" s="158"/>
      <c r="R112" s="6"/>
      <c r="S112" s="6"/>
      <c r="T112" s="6"/>
      <c r="U112" s="6"/>
      <c r="V112" s="6"/>
      <c r="W112" s="5"/>
      <c r="X112" s="104">
        <v>100</v>
      </c>
      <c r="Y112" s="78"/>
      <c r="Z112" s="78"/>
      <c r="AA112" s="5"/>
      <c r="AB112" s="78"/>
      <c r="AC112" s="5">
        <f t="shared" si="18"/>
        <v>100</v>
      </c>
      <c r="AD112" s="77">
        <f t="shared" si="19"/>
        <v>1</v>
      </c>
      <c r="AE112" s="78"/>
    </row>
    <row r="113" spans="1:31" ht="27.75" customHeight="1">
      <c r="A113" s="133"/>
      <c r="B113" s="79"/>
      <c r="C113" s="121"/>
      <c r="D113" s="169" t="s">
        <v>265</v>
      </c>
      <c r="E113" s="163"/>
      <c r="F113" s="164"/>
      <c r="G113" s="164"/>
      <c r="H113" s="71"/>
      <c r="I113" s="71"/>
      <c r="J113" s="71"/>
      <c r="K113" s="71"/>
      <c r="L113" s="161"/>
      <c r="M113" s="161"/>
      <c r="N113" s="160"/>
      <c r="O113" s="158"/>
      <c r="P113" s="158"/>
      <c r="Q113" s="158"/>
      <c r="R113" s="6"/>
      <c r="S113" s="6"/>
      <c r="T113" s="6"/>
      <c r="U113" s="6"/>
      <c r="V113" s="6"/>
      <c r="W113" s="5"/>
      <c r="X113" s="104">
        <v>100</v>
      </c>
      <c r="Y113" s="78"/>
      <c r="Z113" s="78"/>
      <c r="AA113" s="5"/>
      <c r="AB113" s="78"/>
      <c r="AC113" s="5">
        <f t="shared" si="18"/>
        <v>100</v>
      </c>
      <c r="AD113" s="77">
        <f t="shared" si="19"/>
        <v>1</v>
      </c>
      <c r="AE113" s="78"/>
    </row>
    <row r="114" spans="1:31" ht="27.75" customHeight="1">
      <c r="A114" s="133"/>
      <c r="B114" s="79"/>
      <c r="C114" s="121"/>
      <c r="D114" s="169" t="s">
        <v>269</v>
      </c>
      <c r="E114" s="163"/>
      <c r="F114" s="164"/>
      <c r="G114" s="164"/>
      <c r="H114" s="71"/>
      <c r="I114" s="71"/>
      <c r="J114" s="71"/>
      <c r="K114" s="71"/>
      <c r="L114" s="161"/>
      <c r="M114" s="161"/>
      <c r="N114" s="160"/>
      <c r="O114" s="158"/>
      <c r="P114" s="158"/>
      <c r="Q114" s="158"/>
      <c r="R114" s="6"/>
      <c r="S114" s="6"/>
      <c r="T114" s="6"/>
      <c r="U114" s="6"/>
      <c r="V114" s="6"/>
      <c r="W114" s="5"/>
      <c r="X114" s="104">
        <v>100</v>
      </c>
      <c r="Y114" s="78"/>
      <c r="Z114" s="78"/>
      <c r="AA114" s="5"/>
      <c r="AB114" s="78"/>
      <c r="AC114" s="5">
        <f t="shared" si="18"/>
        <v>100</v>
      </c>
      <c r="AD114" s="77">
        <f t="shared" si="19"/>
        <v>1</v>
      </c>
      <c r="AE114" s="78"/>
    </row>
    <row r="115" spans="1:31" ht="27.75" customHeight="1">
      <c r="A115" s="133"/>
      <c r="B115" s="79"/>
      <c r="C115" s="121"/>
      <c r="D115" s="169" t="s">
        <v>274</v>
      </c>
      <c r="E115" s="163"/>
      <c r="F115" s="164"/>
      <c r="G115" s="164"/>
      <c r="H115" s="71"/>
      <c r="I115" s="71"/>
      <c r="J115" s="71"/>
      <c r="K115" s="71"/>
      <c r="L115" s="161"/>
      <c r="M115" s="161"/>
      <c r="N115" s="160"/>
      <c r="O115" s="158"/>
      <c r="P115" s="158"/>
      <c r="Q115" s="158"/>
      <c r="R115" s="6"/>
      <c r="S115" s="6"/>
      <c r="T115" s="6"/>
      <c r="U115" s="6"/>
      <c r="V115" s="6"/>
      <c r="W115" s="5"/>
      <c r="X115" s="104">
        <v>100</v>
      </c>
      <c r="Y115" s="78"/>
      <c r="Z115" s="78"/>
      <c r="AA115" s="5"/>
      <c r="AB115" s="78"/>
      <c r="AC115" s="5">
        <f t="shared" si="18"/>
        <v>100</v>
      </c>
      <c r="AD115" s="77">
        <f t="shared" si="19"/>
        <v>1</v>
      </c>
      <c r="AE115" s="78"/>
    </row>
    <row r="116" spans="1:31" ht="27.75" customHeight="1">
      <c r="A116" s="133"/>
      <c r="B116" s="79"/>
      <c r="C116" s="121"/>
      <c r="D116" s="169" t="s">
        <v>277</v>
      </c>
      <c r="E116" s="163"/>
      <c r="F116" s="164"/>
      <c r="G116" s="164"/>
      <c r="H116" s="71"/>
      <c r="I116" s="71"/>
      <c r="J116" s="71"/>
      <c r="K116" s="71"/>
      <c r="L116" s="161"/>
      <c r="M116" s="161"/>
      <c r="N116" s="160"/>
      <c r="O116" s="158"/>
      <c r="P116" s="158"/>
      <c r="Q116" s="158"/>
      <c r="R116" s="6"/>
      <c r="S116" s="6"/>
      <c r="T116" s="6"/>
      <c r="U116" s="6"/>
      <c r="V116" s="6"/>
      <c r="W116" s="5"/>
      <c r="X116" s="104">
        <v>100</v>
      </c>
      <c r="Y116" s="78"/>
      <c r="Z116" s="78"/>
      <c r="AA116" s="5"/>
      <c r="AB116" s="78"/>
      <c r="AC116" s="5">
        <f t="shared" si="18"/>
        <v>100</v>
      </c>
      <c r="AD116" s="77">
        <f t="shared" si="19"/>
        <v>1</v>
      </c>
      <c r="AE116" s="78"/>
    </row>
    <row r="117" spans="1:31" ht="27.75" customHeight="1">
      <c r="A117" s="133"/>
      <c r="B117" s="79"/>
      <c r="C117" s="121"/>
      <c r="D117" s="169" t="s">
        <v>279</v>
      </c>
      <c r="E117" s="163"/>
      <c r="F117" s="164"/>
      <c r="G117" s="164"/>
      <c r="H117" s="71"/>
      <c r="I117" s="71"/>
      <c r="J117" s="71"/>
      <c r="K117" s="71"/>
      <c r="L117" s="161"/>
      <c r="M117" s="161"/>
      <c r="N117" s="160"/>
      <c r="O117" s="158"/>
      <c r="P117" s="158"/>
      <c r="Q117" s="158"/>
      <c r="R117" s="6"/>
      <c r="S117" s="6"/>
      <c r="T117" s="6"/>
      <c r="U117" s="6"/>
      <c r="V117" s="6"/>
      <c r="W117" s="5"/>
      <c r="X117" s="104">
        <v>100</v>
      </c>
      <c r="Y117" s="78"/>
      <c r="Z117" s="78"/>
      <c r="AA117" s="5"/>
      <c r="AB117" s="78"/>
      <c r="AC117" s="5">
        <f t="shared" si="18"/>
        <v>100</v>
      </c>
      <c r="AD117" s="77">
        <f t="shared" si="19"/>
        <v>1</v>
      </c>
      <c r="AE117" s="78"/>
    </row>
    <row r="118" spans="1:31" ht="27.75" customHeight="1">
      <c r="A118" s="133"/>
      <c r="B118" s="79"/>
      <c r="C118" s="121"/>
      <c r="D118" s="169" t="s">
        <v>283</v>
      </c>
      <c r="E118" s="163"/>
      <c r="F118" s="164"/>
      <c r="G118" s="164"/>
      <c r="H118" s="71"/>
      <c r="I118" s="71"/>
      <c r="J118" s="71"/>
      <c r="K118" s="71"/>
      <c r="L118" s="161"/>
      <c r="M118" s="161"/>
      <c r="N118" s="160"/>
      <c r="O118" s="158"/>
      <c r="P118" s="158"/>
      <c r="Q118" s="158"/>
      <c r="R118" s="6"/>
      <c r="S118" s="6"/>
      <c r="T118" s="6"/>
      <c r="U118" s="6"/>
      <c r="V118" s="6"/>
      <c r="W118" s="5"/>
      <c r="X118" s="104">
        <v>100</v>
      </c>
      <c r="Y118" s="78"/>
      <c r="Z118" s="78"/>
      <c r="AA118" s="5"/>
      <c r="AB118" s="78"/>
      <c r="AC118" s="5">
        <f t="shared" si="18"/>
        <v>100</v>
      </c>
      <c r="AD118" s="77">
        <f t="shared" si="19"/>
        <v>1</v>
      </c>
      <c r="AE118" s="78"/>
    </row>
    <row r="119" spans="1:31" ht="27.75" customHeight="1">
      <c r="A119" s="133"/>
      <c r="B119" s="79"/>
      <c r="C119" s="121"/>
      <c r="D119" s="169" t="s">
        <v>285</v>
      </c>
      <c r="E119" s="163"/>
      <c r="F119" s="164"/>
      <c r="G119" s="164"/>
      <c r="H119" s="71"/>
      <c r="I119" s="71"/>
      <c r="J119" s="71"/>
      <c r="K119" s="71"/>
      <c r="L119" s="161"/>
      <c r="M119" s="161"/>
      <c r="N119" s="160"/>
      <c r="O119" s="158"/>
      <c r="P119" s="158"/>
      <c r="Q119" s="158"/>
      <c r="R119" s="6"/>
      <c r="S119" s="6"/>
      <c r="T119" s="6"/>
      <c r="U119" s="6"/>
      <c r="V119" s="6"/>
      <c r="W119" s="5"/>
      <c r="X119" s="104">
        <v>100</v>
      </c>
      <c r="Y119" s="78"/>
      <c r="Z119" s="78"/>
      <c r="AA119" s="5"/>
      <c r="AB119" s="78"/>
      <c r="AC119" s="5">
        <f t="shared" si="18"/>
        <v>100</v>
      </c>
      <c r="AD119" s="77">
        <f t="shared" si="19"/>
        <v>1</v>
      </c>
      <c r="AE119" s="78"/>
    </row>
    <row r="120" spans="1:31" ht="27.75" customHeight="1">
      <c r="A120" s="133"/>
      <c r="B120" s="79"/>
      <c r="C120" s="121"/>
      <c r="D120" s="169" t="s">
        <v>287</v>
      </c>
      <c r="E120" s="163"/>
      <c r="F120" s="164"/>
      <c r="G120" s="164"/>
      <c r="H120" s="71"/>
      <c r="I120" s="71"/>
      <c r="J120" s="71"/>
      <c r="K120" s="71"/>
      <c r="L120" s="161"/>
      <c r="M120" s="161"/>
      <c r="N120" s="160"/>
      <c r="O120" s="158"/>
      <c r="P120" s="158"/>
      <c r="Q120" s="158"/>
      <c r="R120" s="6"/>
      <c r="S120" s="6"/>
      <c r="T120" s="6"/>
      <c r="U120" s="6"/>
      <c r="V120" s="6"/>
      <c r="W120" s="5"/>
      <c r="X120" s="104">
        <v>100</v>
      </c>
      <c r="Y120" s="78"/>
      <c r="Z120" s="78"/>
      <c r="AA120" s="5"/>
      <c r="AB120" s="78"/>
      <c r="AC120" s="5">
        <f t="shared" si="18"/>
        <v>100</v>
      </c>
      <c r="AD120" s="77">
        <f t="shared" si="19"/>
        <v>1</v>
      </c>
      <c r="AE120" s="78"/>
    </row>
    <row r="121" spans="1:31" ht="27.75" customHeight="1">
      <c r="A121" s="133"/>
      <c r="B121" s="79"/>
      <c r="C121" s="121"/>
      <c r="D121" s="169" t="s">
        <v>289</v>
      </c>
      <c r="E121" s="163"/>
      <c r="F121" s="164"/>
      <c r="G121" s="164"/>
      <c r="H121" s="71"/>
      <c r="I121" s="71"/>
      <c r="J121" s="71"/>
      <c r="K121" s="71"/>
      <c r="L121" s="161"/>
      <c r="M121" s="161"/>
      <c r="N121" s="160"/>
      <c r="O121" s="158"/>
      <c r="P121" s="158"/>
      <c r="Q121" s="158"/>
      <c r="R121" s="6"/>
      <c r="S121" s="6"/>
      <c r="T121" s="6"/>
      <c r="U121" s="6"/>
      <c r="V121" s="6"/>
      <c r="W121" s="5"/>
      <c r="X121" s="104">
        <v>100</v>
      </c>
      <c r="Y121" s="78"/>
      <c r="Z121" s="78"/>
      <c r="AA121" s="5"/>
      <c r="AB121" s="78"/>
      <c r="AC121" s="5">
        <f t="shared" si="18"/>
        <v>100</v>
      </c>
      <c r="AD121" s="77">
        <f t="shared" si="19"/>
        <v>1</v>
      </c>
      <c r="AE121" s="78"/>
    </row>
    <row r="122" spans="1:31" ht="27.75" customHeight="1">
      <c r="A122" s="133"/>
      <c r="B122" s="79"/>
      <c r="C122" s="121"/>
      <c r="D122" s="169" t="s">
        <v>291</v>
      </c>
      <c r="E122" s="163"/>
      <c r="F122" s="164"/>
      <c r="G122" s="164"/>
      <c r="H122" s="71"/>
      <c r="I122" s="71"/>
      <c r="J122" s="71"/>
      <c r="K122" s="71"/>
      <c r="L122" s="161"/>
      <c r="M122" s="161"/>
      <c r="N122" s="160"/>
      <c r="O122" s="158"/>
      <c r="P122" s="158"/>
      <c r="Q122" s="158"/>
      <c r="R122" s="6"/>
      <c r="S122" s="6"/>
      <c r="T122" s="6"/>
      <c r="U122" s="6"/>
      <c r="V122" s="6"/>
      <c r="W122" s="5"/>
      <c r="X122" s="104">
        <v>100</v>
      </c>
      <c r="Y122" s="78"/>
      <c r="Z122" s="78"/>
      <c r="AA122" s="5"/>
      <c r="AB122" s="78"/>
      <c r="AC122" s="5">
        <f t="shared" si="18"/>
        <v>100</v>
      </c>
      <c r="AD122" s="77">
        <f t="shared" si="19"/>
        <v>1</v>
      </c>
      <c r="AE122" s="78"/>
    </row>
    <row r="123" spans="1:31" ht="27.75" customHeight="1">
      <c r="A123" s="133"/>
      <c r="B123" s="79"/>
      <c r="C123" s="121"/>
      <c r="D123" s="169" t="s">
        <v>293</v>
      </c>
      <c r="E123" s="163"/>
      <c r="F123" s="164"/>
      <c r="G123" s="164"/>
      <c r="H123" s="71"/>
      <c r="I123" s="71"/>
      <c r="J123" s="71"/>
      <c r="K123" s="71"/>
      <c r="L123" s="161"/>
      <c r="M123" s="161"/>
      <c r="N123" s="160"/>
      <c r="O123" s="158"/>
      <c r="P123" s="158"/>
      <c r="Q123" s="158"/>
      <c r="R123" s="6"/>
      <c r="S123" s="6"/>
      <c r="T123" s="6"/>
      <c r="U123" s="6"/>
      <c r="V123" s="6"/>
      <c r="W123" s="5"/>
      <c r="X123" s="104">
        <v>100</v>
      </c>
      <c r="Y123" s="78"/>
      <c r="Z123" s="78"/>
      <c r="AA123" s="5"/>
      <c r="AB123" s="78"/>
      <c r="AC123" s="5">
        <f t="shared" si="18"/>
        <v>100</v>
      </c>
      <c r="AD123" s="77">
        <f t="shared" si="19"/>
        <v>1</v>
      </c>
      <c r="AE123" s="78"/>
    </row>
    <row r="124" spans="1:31" ht="27.75" customHeight="1">
      <c r="A124" s="133"/>
      <c r="B124" s="79"/>
      <c r="C124" s="121"/>
      <c r="D124" s="169" t="s">
        <v>295</v>
      </c>
      <c r="E124" s="163"/>
      <c r="F124" s="164"/>
      <c r="G124" s="164"/>
      <c r="H124" s="71"/>
      <c r="I124" s="71"/>
      <c r="J124" s="71"/>
      <c r="K124" s="71"/>
      <c r="L124" s="161"/>
      <c r="M124" s="161"/>
      <c r="N124" s="160"/>
      <c r="O124" s="158"/>
      <c r="P124" s="158"/>
      <c r="Q124" s="158"/>
      <c r="R124" s="6"/>
      <c r="S124" s="6"/>
      <c r="T124" s="6"/>
      <c r="U124" s="6"/>
      <c r="V124" s="6"/>
      <c r="W124" s="5"/>
      <c r="X124" s="104">
        <v>100</v>
      </c>
      <c r="Y124" s="78"/>
      <c r="Z124" s="78"/>
      <c r="AA124" s="5"/>
      <c r="AB124" s="78"/>
      <c r="AC124" s="5">
        <f t="shared" si="18"/>
        <v>100</v>
      </c>
      <c r="AD124" s="77">
        <f t="shared" si="19"/>
        <v>1</v>
      </c>
      <c r="AE124" s="78"/>
    </row>
    <row r="125" spans="1:31" ht="27.75" customHeight="1">
      <c r="A125" s="133"/>
      <c r="B125" s="79"/>
      <c r="C125" s="121"/>
      <c r="D125" s="169" t="s">
        <v>297</v>
      </c>
      <c r="E125" s="163"/>
      <c r="F125" s="164"/>
      <c r="G125" s="164"/>
      <c r="H125" s="71"/>
      <c r="I125" s="71"/>
      <c r="J125" s="71"/>
      <c r="K125" s="71"/>
      <c r="L125" s="161"/>
      <c r="M125" s="161"/>
      <c r="N125" s="160"/>
      <c r="O125" s="158"/>
      <c r="P125" s="158"/>
      <c r="Q125" s="158"/>
      <c r="R125" s="6"/>
      <c r="S125" s="6"/>
      <c r="T125" s="6"/>
      <c r="U125" s="6"/>
      <c r="V125" s="6"/>
      <c r="W125" s="5"/>
      <c r="X125" s="104">
        <v>100</v>
      </c>
      <c r="Y125" s="78"/>
      <c r="Z125" s="78"/>
      <c r="AA125" s="5"/>
      <c r="AB125" s="78"/>
      <c r="AC125" s="5">
        <f t="shared" si="18"/>
        <v>100</v>
      </c>
      <c r="AD125" s="77">
        <f t="shared" si="19"/>
        <v>1</v>
      </c>
      <c r="AE125" s="78"/>
    </row>
    <row r="126" spans="1:31" ht="27.75" customHeight="1">
      <c r="A126" s="133"/>
      <c r="B126" s="79"/>
      <c r="C126" s="121"/>
      <c r="D126" s="169" t="s">
        <v>299</v>
      </c>
      <c r="E126" s="163"/>
      <c r="F126" s="164"/>
      <c r="G126" s="164"/>
      <c r="H126" s="71"/>
      <c r="I126" s="71"/>
      <c r="J126" s="71"/>
      <c r="K126" s="71"/>
      <c r="L126" s="161"/>
      <c r="M126" s="161"/>
      <c r="N126" s="160"/>
      <c r="O126" s="158"/>
      <c r="P126" s="158"/>
      <c r="Q126" s="158"/>
      <c r="R126" s="6"/>
      <c r="S126" s="6"/>
      <c r="T126" s="6"/>
      <c r="U126" s="6"/>
      <c r="V126" s="6"/>
      <c r="W126" s="5"/>
      <c r="X126" s="104">
        <v>100</v>
      </c>
      <c r="Y126" s="78"/>
      <c r="Z126" s="78"/>
      <c r="AA126" s="5"/>
      <c r="AB126" s="78"/>
      <c r="AC126" s="5">
        <f t="shared" si="18"/>
        <v>100</v>
      </c>
      <c r="AD126" s="77">
        <f t="shared" si="19"/>
        <v>1</v>
      </c>
      <c r="AE126" s="78"/>
    </row>
    <row r="127" spans="1:31" ht="27.75" customHeight="1">
      <c r="A127" s="133"/>
      <c r="B127" s="79"/>
      <c r="C127" s="121"/>
      <c r="D127" s="169" t="s">
        <v>301</v>
      </c>
      <c r="E127" s="163"/>
      <c r="F127" s="164"/>
      <c r="G127" s="164"/>
      <c r="H127" s="71"/>
      <c r="I127" s="71"/>
      <c r="J127" s="71"/>
      <c r="K127" s="71"/>
      <c r="L127" s="161"/>
      <c r="M127" s="161"/>
      <c r="N127" s="160"/>
      <c r="O127" s="158"/>
      <c r="P127" s="158"/>
      <c r="Q127" s="158"/>
      <c r="R127" s="6"/>
      <c r="S127" s="6"/>
      <c r="T127" s="6"/>
      <c r="U127" s="6"/>
      <c r="V127" s="6"/>
      <c r="W127" s="5"/>
      <c r="X127" s="104">
        <v>100</v>
      </c>
      <c r="Y127" s="78"/>
      <c r="Z127" s="78"/>
      <c r="AA127" s="5"/>
      <c r="AB127" s="78"/>
      <c r="AC127" s="5">
        <f t="shared" si="18"/>
        <v>100</v>
      </c>
      <c r="AD127" s="77">
        <f t="shared" si="19"/>
        <v>1</v>
      </c>
      <c r="AE127" s="78"/>
    </row>
    <row r="128" spans="1:31" ht="27.75" customHeight="1">
      <c r="A128" s="133"/>
      <c r="B128" s="79"/>
      <c r="C128" s="121"/>
      <c r="D128" s="169" t="s">
        <v>302</v>
      </c>
      <c r="E128" s="163"/>
      <c r="F128" s="164"/>
      <c r="G128" s="164"/>
      <c r="H128" s="71"/>
      <c r="I128" s="71"/>
      <c r="J128" s="71"/>
      <c r="K128" s="71"/>
      <c r="L128" s="161"/>
      <c r="M128" s="161"/>
      <c r="N128" s="160"/>
      <c r="O128" s="158"/>
      <c r="P128" s="158"/>
      <c r="Q128" s="158"/>
      <c r="R128" s="6"/>
      <c r="S128" s="6"/>
      <c r="T128" s="6"/>
      <c r="U128" s="6"/>
      <c r="V128" s="6"/>
      <c r="W128" s="5"/>
      <c r="X128" s="104">
        <v>100</v>
      </c>
      <c r="Y128" s="78"/>
      <c r="Z128" s="78"/>
      <c r="AA128" s="5"/>
      <c r="AB128" s="78"/>
      <c r="AC128" s="5">
        <f t="shared" si="18"/>
        <v>100</v>
      </c>
      <c r="AD128" s="77">
        <f t="shared" si="19"/>
        <v>1</v>
      </c>
      <c r="AE128" s="78"/>
    </row>
    <row r="129" spans="1:31" ht="27.75" customHeight="1">
      <c r="A129" s="133"/>
      <c r="B129" s="79"/>
      <c r="C129" s="121"/>
      <c r="D129" s="169" t="s">
        <v>304</v>
      </c>
      <c r="E129" s="163"/>
      <c r="F129" s="164"/>
      <c r="G129" s="164"/>
      <c r="H129" s="71"/>
      <c r="I129" s="71"/>
      <c r="J129" s="71"/>
      <c r="K129" s="71"/>
      <c r="L129" s="161"/>
      <c r="M129" s="161"/>
      <c r="N129" s="160"/>
      <c r="O129" s="158"/>
      <c r="P129" s="158"/>
      <c r="Q129" s="158"/>
      <c r="R129" s="6"/>
      <c r="S129" s="6"/>
      <c r="T129" s="6"/>
      <c r="U129" s="6"/>
      <c r="V129" s="6"/>
      <c r="W129" s="5"/>
      <c r="X129" s="104">
        <v>100</v>
      </c>
      <c r="Y129" s="78"/>
      <c r="Z129" s="78"/>
      <c r="AA129" s="5"/>
      <c r="AB129" s="78"/>
      <c r="AC129" s="5">
        <f t="shared" si="18"/>
        <v>100</v>
      </c>
      <c r="AD129" s="77">
        <f t="shared" si="19"/>
        <v>1</v>
      </c>
      <c r="AE129" s="78"/>
    </row>
    <row r="130" spans="1:31" ht="27.75" customHeight="1">
      <c r="A130" s="133"/>
      <c r="B130" s="79"/>
      <c r="C130" s="121"/>
      <c r="D130" s="169" t="s">
        <v>306</v>
      </c>
      <c r="E130" s="163"/>
      <c r="F130" s="164"/>
      <c r="G130" s="164"/>
      <c r="H130" s="71"/>
      <c r="I130" s="71"/>
      <c r="J130" s="71"/>
      <c r="K130" s="71"/>
      <c r="L130" s="161"/>
      <c r="M130" s="161"/>
      <c r="N130" s="160"/>
      <c r="O130" s="158"/>
      <c r="P130" s="158"/>
      <c r="Q130" s="158"/>
      <c r="R130" s="6"/>
      <c r="S130" s="6"/>
      <c r="T130" s="6"/>
      <c r="U130" s="6"/>
      <c r="V130" s="6"/>
      <c r="W130" s="5"/>
      <c r="X130" s="104">
        <v>100</v>
      </c>
      <c r="Y130" s="78"/>
      <c r="Z130" s="78"/>
      <c r="AA130" s="5"/>
      <c r="AB130" s="78"/>
      <c r="AC130" s="5">
        <f t="shared" si="18"/>
        <v>100</v>
      </c>
      <c r="AD130" s="77">
        <f t="shared" si="19"/>
        <v>1</v>
      </c>
      <c r="AE130" s="78"/>
    </row>
    <row r="131" spans="1:31" ht="27.75" customHeight="1">
      <c r="A131" s="133"/>
      <c r="B131" s="79"/>
      <c r="C131" s="121"/>
      <c r="D131" s="169" t="s">
        <v>309</v>
      </c>
      <c r="E131" s="163"/>
      <c r="F131" s="164"/>
      <c r="G131" s="164"/>
      <c r="H131" s="71"/>
      <c r="I131" s="71"/>
      <c r="J131" s="71"/>
      <c r="K131" s="71"/>
      <c r="L131" s="161"/>
      <c r="M131" s="161"/>
      <c r="N131" s="160"/>
      <c r="O131" s="158"/>
      <c r="P131" s="158"/>
      <c r="Q131" s="158"/>
      <c r="R131" s="6"/>
      <c r="S131" s="6"/>
      <c r="T131" s="6"/>
      <c r="U131" s="6"/>
      <c r="V131" s="6"/>
      <c r="W131" s="5"/>
      <c r="X131" s="104">
        <v>100</v>
      </c>
      <c r="Y131" s="78"/>
      <c r="Z131" s="78"/>
      <c r="AA131" s="5"/>
      <c r="AB131" s="78"/>
      <c r="AC131" s="5">
        <f t="shared" si="18"/>
        <v>100</v>
      </c>
      <c r="AD131" s="77">
        <f t="shared" si="19"/>
        <v>1</v>
      </c>
      <c r="AE131" s="78"/>
    </row>
    <row r="132" spans="1:31" ht="27.75" customHeight="1">
      <c r="A132" s="133"/>
      <c r="B132" s="79"/>
      <c r="C132" s="121"/>
      <c r="D132" s="162" t="s">
        <v>41</v>
      </c>
      <c r="E132" s="163"/>
      <c r="F132" s="164"/>
      <c r="G132" s="164"/>
      <c r="H132" s="71"/>
      <c r="I132" s="71"/>
      <c r="J132" s="71"/>
      <c r="K132" s="71"/>
      <c r="L132" s="161"/>
      <c r="M132" s="161"/>
      <c r="N132" s="160"/>
      <c r="O132" s="158"/>
      <c r="P132" s="158"/>
      <c r="Q132" s="158"/>
      <c r="R132" s="6"/>
      <c r="S132" s="6"/>
      <c r="T132" s="6"/>
      <c r="U132" s="6"/>
      <c r="V132" s="6"/>
      <c r="W132" s="5"/>
      <c r="X132" s="104">
        <v>100</v>
      </c>
      <c r="Y132" s="78"/>
      <c r="Z132" s="78"/>
      <c r="AA132" s="5"/>
      <c r="AB132" s="78"/>
      <c r="AC132" s="5">
        <f>SUM(AC91:AC131)</f>
        <v>4100</v>
      </c>
      <c r="AD132" s="77">
        <f t="shared" si="19"/>
        <v>41</v>
      </c>
      <c r="AE132" s="78"/>
    </row>
    <row r="133" spans="1:31" ht="27.75" customHeight="1">
      <c r="A133" s="133"/>
      <c r="B133" s="116"/>
      <c r="C133" s="177"/>
      <c r="D133" s="157"/>
      <c r="E133" s="176"/>
      <c r="F133" s="70"/>
      <c r="G133" s="70"/>
      <c r="H133" s="71"/>
      <c r="I133" s="71"/>
      <c r="J133" s="71"/>
      <c r="K133" s="71"/>
      <c r="L133" s="161"/>
      <c r="M133" s="161"/>
      <c r="N133" s="160"/>
      <c r="O133" s="158"/>
      <c r="P133" s="158"/>
      <c r="Q133" s="158"/>
      <c r="R133" s="6"/>
      <c r="S133" s="6"/>
      <c r="T133" s="6"/>
      <c r="U133" s="6"/>
      <c r="V133" s="6"/>
      <c r="W133" s="5"/>
      <c r="X133" s="77"/>
      <c r="Y133" s="78"/>
      <c r="Z133" s="78"/>
      <c r="AA133" s="5"/>
      <c r="AB133" s="78"/>
      <c r="AC133" s="5"/>
      <c r="AD133" s="77"/>
      <c r="AE133" s="78"/>
    </row>
    <row r="134" spans="1:31" ht="27.75" customHeight="1">
      <c r="A134" s="39" t="s">
        <v>361</v>
      </c>
      <c r="B134" s="66" t="s">
        <v>362</v>
      </c>
      <c r="C134" s="178"/>
      <c r="D134" s="179"/>
      <c r="E134" s="70" t="s">
        <v>95</v>
      </c>
      <c r="F134" s="70" t="s">
        <v>101</v>
      </c>
      <c r="G134" s="70" t="s">
        <v>186</v>
      </c>
      <c r="H134" s="71"/>
      <c r="I134" s="71"/>
      <c r="J134" s="71"/>
      <c r="K134" s="71"/>
      <c r="L134" s="161"/>
      <c r="M134" s="161"/>
      <c r="N134" s="160"/>
      <c r="O134" s="60" t="s">
        <v>363</v>
      </c>
      <c r="P134" s="60"/>
      <c r="Q134" s="60"/>
      <c r="R134" s="61"/>
      <c r="S134" s="61"/>
      <c r="T134" s="6"/>
      <c r="U134" s="6"/>
      <c r="V134" s="6"/>
      <c r="W134" s="5"/>
      <c r="X134" s="77"/>
      <c r="Y134" s="78"/>
      <c r="Z134" s="78"/>
      <c r="AA134" s="5"/>
      <c r="AB134" s="78"/>
      <c r="AC134" s="5"/>
      <c r="AD134" s="77"/>
      <c r="AE134" s="78"/>
    </row>
    <row r="135" spans="1:31" ht="27.75" customHeight="1">
      <c r="A135" s="180"/>
      <c r="B135" s="66" t="s">
        <v>364</v>
      </c>
      <c r="C135" s="178"/>
      <c r="D135" s="179"/>
      <c r="E135" s="70" t="s">
        <v>117</v>
      </c>
      <c r="F135" s="70"/>
      <c r="G135" s="70" t="s">
        <v>103</v>
      </c>
      <c r="H135" s="71"/>
      <c r="I135" s="71"/>
      <c r="J135" s="71"/>
      <c r="K135" s="70" t="s">
        <v>28</v>
      </c>
      <c r="L135" s="181" t="s">
        <v>106</v>
      </c>
      <c r="M135" s="181" t="s">
        <v>106</v>
      </c>
      <c r="N135" s="182">
        <v>1</v>
      </c>
      <c r="O135" s="27"/>
      <c r="P135" s="27"/>
      <c r="Q135" s="75" t="s">
        <v>121</v>
      </c>
      <c r="R135" s="76" t="s">
        <v>365</v>
      </c>
      <c r="S135" s="76" t="s">
        <v>366</v>
      </c>
      <c r="T135" s="76" t="s">
        <v>367</v>
      </c>
      <c r="U135" s="183"/>
      <c r="V135" s="183"/>
      <c r="W135" s="5"/>
      <c r="X135" s="77"/>
      <c r="Y135" s="77"/>
      <c r="Z135" s="78"/>
      <c r="AA135" s="5"/>
      <c r="AB135" s="78"/>
      <c r="AC135" s="5"/>
      <c r="AD135" s="77"/>
      <c r="AE135" s="78"/>
    </row>
    <row r="136" spans="1:31" ht="27.75" customHeight="1">
      <c r="A136" s="106"/>
      <c r="B136" s="79" t="s">
        <v>133</v>
      </c>
      <c r="C136" s="80">
        <v>1</v>
      </c>
      <c r="D136" s="81" t="s">
        <v>135</v>
      </c>
      <c r="E136" s="70"/>
      <c r="F136" s="70"/>
      <c r="G136" s="70" t="s">
        <v>86</v>
      </c>
      <c r="H136" s="184">
        <v>0.183</v>
      </c>
      <c r="I136" s="71">
        <v>0</v>
      </c>
      <c r="J136" s="185">
        <f t="shared" ref="J136:J139" si="20">SUM(H136:I136)</f>
        <v>0.183</v>
      </c>
      <c r="K136" s="96" t="s">
        <v>18</v>
      </c>
      <c r="L136" s="73"/>
      <c r="M136" s="73"/>
      <c r="N136" s="58"/>
      <c r="O136" s="27"/>
      <c r="P136" s="27"/>
      <c r="Q136" s="88">
        <f>500</f>
        <v>500</v>
      </c>
      <c r="R136" s="89">
        <v>315</v>
      </c>
      <c r="S136" s="89">
        <v>750</v>
      </c>
      <c r="T136" s="89">
        <v>100</v>
      </c>
      <c r="U136" s="6"/>
      <c r="V136" s="6"/>
      <c r="W136" s="5"/>
      <c r="X136" s="77"/>
      <c r="Y136" s="77"/>
      <c r="Z136" s="78"/>
      <c r="AA136" s="5"/>
      <c r="AB136" s="78"/>
      <c r="AC136" s="5"/>
      <c r="AD136" s="77"/>
      <c r="AE136" s="78"/>
    </row>
    <row r="137" spans="1:31" ht="27.75" customHeight="1">
      <c r="A137" s="106"/>
      <c r="B137" s="79" t="s">
        <v>145</v>
      </c>
      <c r="C137" s="80">
        <v>1</v>
      </c>
      <c r="D137" s="81" t="s">
        <v>146</v>
      </c>
      <c r="E137" s="70"/>
      <c r="F137" s="70"/>
      <c r="G137" s="70" t="s">
        <v>87</v>
      </c>
      <c r="H137" s="184">
        <v>0.183</v>
      </c>
      <c r="I137" s="71">
        <v>0</v>
      </c>
      <c r="J137" s="185">
        <f t="shared" si="20"/>
        <v>0.183</v>
      </c>
      <c r="K137" s="72" t="s">
        <v>119</v>
      </c>
      <c r="L137" s="96"/>
      <c r="M137" s="96"/>
      <c r="N137" s="74"/>
      <c r="O137" s="186" t="s">
        <v>133</v>
      </c>
      <c r="P137" s="186">
        <v>90</v>
      </c>
      <c r="Q137" s="187">
        <f t="shared" ref="Q137:Q139" si="21">P137*$Q$136</f>
        <v>45000</v>
      </c>
      <c r="R137" s="188">
        <f t="shared" ref="R137:R139" si="22">P137*$R$136*2</f>
        <v>56700</v>
      </c>
      <c r="S137" s="188">
        <f t="shared" ref="S137:S139" si="23">P137*$S$136</f>
        <v>67500</v>
      </c>
      <c r="T137" s="188">
        <f t="shared" ref="T137:T139" si="24">P137*$T$136+5000</f>
        <v>14000</v>
      </c>
      <c r="U137" s="189">
        <f t="shared" ref="U137:U139" si="25">SUM(Q137:T137)/1000000</f>
        <v>0.1832</v>
      </c>
      <c r="V137" s="6"/>
      <c r="W137" s="5"/>
      <c r="X137" s="77"/>
      <c r="Y137" s="77"/>
      <c r="Z137" s="78"/>
      <c r="AA137" s="5"/>
      <c r="AB137" s="78"/>
      <c r="AC137" s="5"/>
      <c r="AD137" s="77"/>
      <c r="AE137" s="78"/>
    </row>
    <row r="138" spans="1:31" ht="27.75" customHeight="1">
      <c r="A138" s="106"/>
      <c r="B138" s="79" t="s">
        <v>151</v>
      </c>
      <c r="C138" s="80">
        <v>1</v>
      </c>
      <c r="D138" s="81" t="s">
        <v>135</v>
      </c>
      <c r="E138" s="70"/>
      <c r="F138" s="94"/>
      <c r="G138" s="70"/>
      <c r="H138" s="184">
        <v>0.183</v>
      </c>
      <c r="I138" s="71">
        <v>0</v>
      </c>
      <c r="J138" s="185">
        <f t="shared" si="20"/>
        <v>0.183</v>
      </c>
      <c r="K138" s="96"/>
      <c r="L138" s="96"/>
      <c r="M138" s="96"/>
      <c r="N138" s="74"/>
      <c r="O138" s="190" t="s">
        <v>145</v>
      </c>
      <c r="P138" s="190">
        <v>90</v>
      </c>
      <c r="Q138" s="191">
        <f t="shared" si="21"/>
        <v>45000</v>
      </c>
      <c r="R138" s="192">
        <f t="shared" si="22"/>
        <v>56700</v>
      </c>
      <c r="S138" s="192">
        <f t="shared" si="23"/>
        <v>67500</v>
      </c>
      <c r="T138" s="192">
        <f t="shared" si="24"/>
        <v>14000</v>
      </c>
      <c r="U138" s="189">
        <f t="shared" si="25"/>
        <v>0.1832</v>
      </c>
      <c r="V138" s="6"/>
      <c r="W138" s="5"/>
      <c r="X138" s="77"/>
      <c r="Y138" s="77"/>
      <c r="Z138" s="78"/>
      <c r="AA138" s="5"/>
      <c r="AB138" s="78"/>
      <c r="AC138" s="5"/>
      <c r="AD138" s="77"/>
      <c r="AE138" s="78"/>
    </row>
    <row r="139" spans="1:31" ht="27.75" customHeight="1">
      <c r="A139" s="106"/>
      <c r="B139" s="79" t="s">
        <v>70</v>
      </c>
      <c r="C139" s="80">
        <f>SUM(C136:C138)</f>
        <v>3</v>
      </c>
      <c r="D139" s="81" t="s">
        <v>135</v>
      </c>
      <c r="E139" s="70"/>
      <c r="F139" s="94"/>
      <c r="G139" s="70"/>
      <c r="H139" s="185">
        <f t="shared" ref="H139:I139" si="26">SUM(H136:H138)</f>
        <v>0.54899999999999993</v>
      </c>
      <c r="I139" s="71">
        <f t="shared" si="26"/>
        <v>0</v>
      </c>
      <c r="J139" s="185">
        <f t="shared" si="20"/>
        <v>0.54899999999999993</v>
      </c>
      <c r="K139" s="135"/>
      <c r="L139" s="73"/>
      <c r="M139" s="73"/>
      <c r="N139" s="74"/>
      <c r="O139" s="193" t="s">
        <v>151</v>
      </c>
      <c r="P139" s="193">
        <v>100</v>
      </c>
      <c r="Q139" s="194">
        <f t="shared" si="21"/>
        <v>50000</v>
      </c>
      <c r="R139" s="195">
        <f t="shared" si="22"/>
        <v>63000</v>
      </c>
      <c r="S139" s="195">
        <f t="shared" si="23"/>
        <v>75000</v>
      </c>
      <c r="T139" s="195">
        <f t="shared" si="24"/>
        <v>15000</v>
      </c>
      <c r="U139" s="189">
        <f t="shared" si="25"/>
        <v>0.20300000000000001</v>
      </c>
      <c r="V139" s="6"/>
      <c r="W139" s="5"/>
      <c r="X139" s="77"/>
      <c r="Y139" s="77"/>
      <c r="Z139" s="78"/>
      <c r="AA139" s="5"/>
      <c r="AB139" s="78"/>
      <c r="AC139" s="5"/>
      <c r="AD139" s="77"/>
      <c r="AE139" s="78"/>
    </row>
    <row r="140" spans="1:31" ht="27.75" customHeight="1">
      <c r="A140" s="196"/>
      <c r="B140" s="197"/>
      <c r="C140" s="198"/>
      <c r="D140" s="199"/>
      <c r="E140" s="200"/>
      <c r="F140" s="201"/>
      <c r="G140" s="200"/>
      <c r="H140" s="202"/>
      <c r="I140" s="203"/>
      <c r="J140" s="202"/>
      <c r="K140" s="135"/>
      <c r="L140" s="73"/>
      <c r="M140" s="73"/>
      <c r="N140" s="58"/>
      <c r="O140" s="27"/>
      <c r="P140" s="27"/>
      <c r="Q140" s="194"/>
      <c r="R140" s="195"/>
      <c r="S140" s="195"/>
      <c r="T140" s="195"/>
      <c r="U140" s="189"/>
      <c r="V140" s="6"/>
      <c r="W140" s="5"/>
      <c r="X140" s="77"/>
      <c r="Y140" s="77"/>
      <c r="Z140" s="78"/>
      <c r="AA140" s="5"/>
      <c r="AB140" s="78"/>
      <c r="AC140" s="5"/>
      <c r="AD140" s="77"/>
      <c r="AE140" s="78"/>
    </row>
    <row r="141" spans="1:31" ht="27.75" customHeight="1">
      <c r="A141" s="136"/>
      <c r="B141" s="109"/>
      <c r="C141" s="137"/>
      <c r="D141" s="138"/>
      <c r="E141" s="139"/>
      <c r="F141" s="204"/>
      <c r="G141" s="139"/>
      <c r="H141" s="141"/>
      <c r="I141" s="141"/>
      <c r="J141" s="141"/>
      <c r="K141" s="135"/>
      <c r="L141" s="73"/>
      <c r="M141" s="73"/>
      <c r="N141" s="58"/>
      <c r="O141" s="27"/>
      <c r="P141" s="27"/>
      <c r="Q141" s="205">
        <f t="shared" ref="Q141:T141" si="27">SUM(Q137:Q139)</f>
        <v>140000</v>
      </c>
      <c r="R141" s="206">
        <f t="shared" si="27"/>
        <v>176400</v>
      </c>
      <c r="S141" s="206">
        <f t="shared" si="27"/>
        <v>210000</v>
      </c>
      <c r="T141" s="206">
        <f t="shared" si="27"/>
        <v>43000</v>
      </c>
      <c r="U141" s="189">
        <f>SUM(Q141:T141)/1000000</f>
        <v>0.56940000000000002</v>
      </c>
      <c r="V141" s="6"/>
      <c r="W141" s="5"/>
      <c r="X141" s="142"/>
      <c r="Y141" s="142"/>
      <c r="Z141" s="143"/>
      <c r="AA141" s="144"/>
      <c r="AB141" s="143"/>
      <c r="AC141" s="144"/>
      <c r="AD141" s="142"/>
      <c r="AE141" s="143"/>
    </row>
    <row r="142" spans="1:31" ht="27.75" customHeight="1">
      <c r="A142" s="48" t="s">
        <v>368</v>
      </c>
      <c r="B142" s="49" t="s">
        <v>369</v>
      </c>
      <c r="C142" s="207"/>
      <c r="D142" s="208"/>
      <c r="E142" s="53" t="s">
        <v>95</v>
      </c>
      <c r="F142" s="53" t="s">
        <v>370</v>
      </c>
      <c r="G142" s="53" t="s">
        <v>371</v>
      </c>
      <c r="H142" s="209"/>
      <c r="I142" s="209"/>
      <c r="J142" s="209"/>
      <c r="K142" s="71"/>
      <c r="L142" s="71"/>
      <c r="M142" s="71"/>
      <c r="N142" s="58">
        <v>1</v>
      </c>
      <c r="O142" s="158"/>
      <c r="P142" s="158"/>
      <c r="Q142" s="158"/>
      <c r="R142" s="6"/>
      <c r="S142" s="6"/>
      <c r="T142" s="6"/>
      <c r="U142" s="6"/>
      <c r="V142" s="6"/>
      <c r="W142" s="5"/>
      <c r="X142" s="77"/>
      <c r="Y142" s="77"/>
      <c r="Z142" s="78"/>
      <c r="AA142" s="5"/>
      <c r="AB142" s="78"/>
      <c r="AC142" s="5"/>
      <c r="AD142" s="77"/>
      <c r="AE142" s="78"/>
    </row>
    <row r="143" spans="1:31" ht="27.75" customHeight="1">
      <c r="A143" s="133"/>
      <c r="B143" s="210" t="s">
        <v>372</v>
      </c>
      <c r="C143" s="211"/>
      <c r="D143" s="212"/>
      <c r="E143" s="70" t="s">
        <v>117</v>
      </c>
      <c r="F143" s="213"/>
      <c r="G143" s="70" t="s">
        <v>103</v>
      </c>
      <c r="H143" s="71"/>
      <c r="I143" s="71"/>
      <c r="J143" s="71"/>
      <c r="K143" s="71"/>
      <c r="L143" s="71"/>
      <c r="M143" s="71"/>
      <c r="N143" s="58"/>
      <c r="O143" s="158"/>
      <c r="P143" s="158"/>
      <c r="Q143" s="158"/>
      <c r="R143" s="6"/>
      <c r="S143" s="6"/>
      <c r="T143" s="6"/>
      <c r="U143" s="6"/>
      <c r="V143" s="6"/>
      <c r="W143" s="5"/>
      <c r="X143" s="77"/>
      <c r="Y143" s="77"/>
      <c r="Z143" s="78"/>
      <c r="AA143" s="5"/>
      <c r="AB143" s="78"/>
      <c r="AC143" s="5"/>
      <c r="AD143" s="77"/>
      <c r="AE143" s="78"/>
    </row>
    <row r="144" spans="1:31" ht="27.75" customHeight="1">
      <c r="A144" s="133"/>
      <c r="B144" s="79" t="s">
        <v>133</v>
      </c>
      <c r="C144" s="80">
        <v>1</v>
      </c>
      <c r="D144" s="81" t="s">
        <v>373</v>
      </c>
      <c r="E144" s="214"/>
      <c r="F144" s="213"/>
      <c r="G144" s="70" t="s">
        <v>374</v>
      </c>
      <c r="H144" s="215">
        <v>0</v>
      </c>
      <c r="I144" s="71">
        <v>0</v>
      </c>
      <c r="J144" s="71">
        <f t="shared" ref="J144:J147" si="28">SUM(H144:I144)</f>
        <v>0</v>
      </c>
      <c r="K144" s="70" t="s">
        <v>28</v>
      </c>
      <c r="L144" s="181" t="s">
        <v>106</v>
      </c>
      <c r="M144" s="181" t="s">
        <v>106</v>
      </c>
      <c r="N144" s="182"/>
      <c r="O144" s="158"/>
      <c r="P144" s="158"/>
      <c r="Q144" s="158"/>
      <c r="R144" s="6"/>
      <c r="S144" s="6"/>
      <c r="T144" s="6"/>
      <c r="U144" s="6"/>
      <c r="V144" s="6"/>
      <c r="W144" s="5"/>
      <c r="X144" s="77"/>
      <c r="Y144" s="77"/>
      <c r="Z144" s="78"/>
      <c r="AA144" s="5"/>
      <c r="AB144" s="78"/>
      <c r="AC144" s="5"/>
      <c r="AD144" s="77"/>
      <c r="AE144" s="78"/>
    </row>
    <row r="145" spans="1:31" ht="27.75" customHeight="1">
      <c r="A145" s="216"/>
      <c r="B145" s="79" t="s">
        <v>145</v>
      </c>
      <c r="C145" s="80">
        <v>1</v>
      </c>
      <c r="D145" s="81" t="s">
        <v>375</v>
      </c>
      <c r="E145" s="70"/>
      <c r="F145" s="217"/>
      <c r="G145" s="70" t="s">
        <v>86</v>
      </c>
      <c r="H145" s="215">
        <v>0</v>
      </c>
      <c r="I145" s="71">
        <v>0</v>
      </c>
      <c r="J145" s="71">
        <f t="shared" si="28"/>
        <v>0</v>
      </c>
      <c r="K145" s="96" t="s">
        <v>18</v>
      </c>
      <c r="L145" s="73"/>
      <c r="M145" s="73"/>
      <c r="N145" s="58"/>
      <c r="O145" s="158"/>
      <c r="P145" s="158"/>
      <c r="Q145" s="158"/>
      <c r="R145" s="6"/>
      <c r="S145" s="6"/>
      <c r="T145" s="6"/>
      <c r="U145" s="6"/>
      <c r="V145" s="6"/>
      <c r="W145" s="5"/>
      <c r="X145" s="77"/>
      <c r="Y145" s="77"/>
      <c r="Z145" s="78"/>
      <c r="AA145" s="5"/>
      <c r="AB145" s="78"/>
      <c r="AC145" s="5"/>
      <c r="AD145" s="77"/>
      <c r="AE145" s="78"/>
    </row>
    <row r="146" spans="1:31" ht="27.75" customHeight="1">
      <c r="A146" s="216"/>
      <c r="B146" s="79" t="s">
        <v>151</v>
      </c>
      <c r="C146" s="80">
        <v>1</v>
      </c>
      <c r="D146" s="81" t="s">
        <v>373</v>
      </c>
      <c r="E146" s="214"/>
      <c r="F146" s="213"/>
      <c r="G146" s="70" t="s">
        <v>87</v>
      </c>
      <c r="H146" s="215">
        <v>0</v>
      </c>
      <c r="I146" s="71">
        <v>0</v>
      </c>
      <c r="J146" s="71">
        <f t="shared" si="28"/>
        <v>0</v>
      </c>
      <c r="K146" s="72" t="s">
        <v>119</v>
      </c>
      <c r="L146" s="96"/>
      <c r="M146" s="96"/>
      <c r="N146" s="58"/>
      <c r="O146" s="158"/>
      <c r="P146" s="158"/>
      <c r="Q146" s="158"/>
      <c r="R146" s="6"/>
      <c r="S146" s="6"/>
      <c r="T146" s="6"/>
      <c r="U146" s="6"/>
      <c r="V146" s="6"/>
      <c r="W146" s="5"/>
      <c r="X146" s="77"/>
      <c r="Y146" s="77"/>
      <c r="Z146" s="78"/>
      <c r="AA146" s="5"/>
      <c r="AB146" s="78"/>
      <c r="AC146" s="5"/>
      <c r="AD146" s="77"/>
      <c r="AE146" s="78"/>
    </row>
    <row r="147" spans="1:31" ht="27.75" customHeight="1">
      <c r="A147" s="216"/>
      <c r="B147" s="79" t="s">
        <v>70</v>
      </c>
      <c r="C147" s="80">
        <f>SUM(C144:C146)</f>
        <v>3</v>
      </c>
      <c r="D147" s="81" t="s">
        <v>373</v>
      </c>
      <c r="E147" s="70"/>
      <c r="F147" s="217"/>
      <c r="G147" s="70"/>
      <c r="H147" s="71">
        <f t="shared" ref="H147:I147" si="29">SUM(H144:H146)</f>
        <v>0</v>
      </c>
      <c r="I147" s="71">
        <f t="shared" si="29"/>
        <v>0</v>
      </c>
      <c r="J147" s="71">
        <f t="shared" si="28"/>
        <v>0</v>
      </c>
      <c r="K147" s="96"/>
      <c r="L147" s="96"/>
      <c r="M147" s="96"/>
      <c r="N147" s="58"/>
      <c r="O147" s="158"/>
      <c r="P147" s="158"/>
      <c r="Q147" s="158"/>
      <c r="R147" s="6"/>
      <c r="S147" s="6"/>
      <c r="T147" s="6"/>
      <c r="U147" s="6"/>
      <c r="V147" s="6"/>
      <c r="W147" s="5"/>
      <c r="X147" s="77"/>
      <c r="Y147" s="77"/>
      <c r="Z147" s="78"/>
      <c r="AA147" s="5"/>
      <c r="AB147" s="78"/>
      <c r="AC147" s="5"/>
      <c r="AD147" s="77"/>
      <c r="AE147" s="78"/>
    </row>
    <row r="148" spans="1:31" ht="27.75" customHeight="1">
      <c r="A148" s="92"/>
      <c r="B148" s="218"/>
      <c r="C148" s="211"/>
      <c r="D148" s="212"/>
      <c r="E148" s="70"/>
      <c r="F148" s="217"/>
      <c r="G148" s="5"/>
      <c r="H148" s="71"/>
      <c r="I148" s="71"/>
      <c r="J148" s="71"/>
      <c r="K148" s="135"/>
      <c r="L148" s="73"/>
      <c r="M148" s="73"/>
      <c r="N148" s="58"/>
      <c r="O148" s="158"/>
      <c r="P148" s="158"/>
      <c r="Q148" s="158"/>
      <c r="R148" s="6"/>
      <c r="S148" s="6"/>
      <c r="T148" s="6"/>
      <c r="U148" s="6"/>
      <c r="V148" s="6"/>
      <c r="W148" s="5"/>
      <c r="X148" s="77"/>
      <c r="Y148" s="77"/>
      <c r="Z148" s="78"/>
      <c r="AA148" s="5"/>
      <c r="AB148" s="78"/>
      <c r="AC148" s="5"/>
      <c r="AD148" s="77"/>
      <c r="AE148" s="78"/>
    </row>
    <row r="149" spans="1:31" ht="27.75" customHeight="1">
      <c r="A149" s="39" t="s">
        <v>376</v>
      </c>
      <c r="B149" s="66" t="s">
        <v>377</v>
      </c>
      <c r="C149" s="219"/>
      <c r="D149" s="220"/>
      <c r="E149" s="70" t="s">
        <v>95</v>
      </c>
      <c r="F149" s="70" t="s">
        <v>185</v>
      </c>
      <c r="G149" s="70" t="s">
        <v>359</v>
      </c>
      <c r="H149" s="71"/>
      <c r="I149" s="71"/>
      <c r="J149" s="71"/>
      <c r="K149" s="70" t="s">
        <v>28</v>
      </c>
      <c r="L149" s="181" t="s">
        <v>106</v>
      </c>
      <c r="M149" s="181" t="s">
        <v>106</v>
      </c>
      <c r="N149" s="182">
        <v>1</v>
      </c>
      <c r="O149" s="158"/>
      <c r="P149" s="158"/>
      <c r="Q149" s="158"/>
      <c r="R149" s="6"/>
      <c r="S149" s="6"/>
      <c r="T149" s="6"/>
      <c r="U149" s="6"/>
      <c r="V149" s="6"/>
      <c r="W149" s="5"/>
      <c r="X149" s="77"/>
      <c r="Y149" s="77"/>
      <c r="Z149" s="78"/>
      <c r="AA149" s="5"/>
      <c r="AB149" s="78"/>
      <c r="AC149" s="5"/>
      <c r="AD149" s="77"/>
      <c r="AE149" s="78"/>
    </row>
    <row r="150" spans="1:31" ht="27.75" customHeight="1">
      <c r="A150" s="221"/>
      <c r="B150" s="66" t="s">
        <v>378</v>
      </c>
      <c r="C150" s="219"/>
      <c r="D150" s="220"/>
      <c r="E150" s="70" t="s">
        <v>117</v>
      </c>
      <c r="F150" s="164"/>
      <c r="G150" s="70" t="s">
        <v>186</v>
      </c>
      <c r="H150" s="71"/>
      <c r="I150" s="71"/>
      <c r="J150" s="71"/>
      <c r="K150" s="70" t="s">
        <v>53</v>
      </c>
      <c r="L150" s="71"/>
      <c r="M150" s="71"/>
      <c r="N150" s="58"/>
      <c r="O150" s="158"/>
      <c r="P150" s="158"/>
      <c r="Q150" s="158"/>
      <c r="R150" s="6"/>
      <c r="S150" s="6"/>
      <c r="T150" s="6"/>
      <c r="U150" s="6"/>
      <c r="V150" s="6"/>
      <c r="W150" s="5"/>
      <c r="X150" s="77"/>
      <c r="Y150" s="77"/>
      <c r="Z150" s="78"/>
      <c r="AA150" s="5"/>
      <c r="AB150" s="78"/>
      <c r="AC150" s="5"/>
      <c r="AD150" s="77"/>
      <c r="AE150" s="78"/>
    </row>
    <row r="151" spans="1:31" ht="27.75" customHeight="1">
      <c r="A151" s="39"/>
      <c r="B151" s="66" t="s">
        <v>379</v>
      </c>
      <c r="C151" s="222"/>
      <c r="D151" s="223"/>
      <c r="E151" s="214"/>
      <c r="F151" s="164"/>
      <c r="G151" s="70" t="s">
        <v>86</v>
      </c>
      <c r="H151" s="71"/>
      <c r="I151" s="71"/>
      <c r="J151" s="71"/>
      <c r="K151" s="71"/>
      <c r="L151" s="71"/>
      <c r="M151" s="71"/>
      <c r="N151" s="58"/>
      <c r="O151" s="158"/>
      <c r="P151" s="158"/>
      <c r="Q151" s="158"/>
      <c r="R151" s="6"/>
      <c r="S151" s="6"/>
      <c r="T151" s="6"/>
      <c r="U151" s="6"/>
      <c r="V151" s="6"/>
      <c r="W151" s="5"/>
      <c r="X151" s="77"/>
      <c r="Y151" s="77"/>
      <c r="Z151" s="78"/>
      <c r="AA151" s="5"/>
      <c r="AB151" s="78"/>
      <c r="AC151" s="5"/>
      <c r="AD151" s="77"/>
      <c r="AE151" s="78"/>
    </row>
    <row r="152" spans="1:31" ht="27.75" customHeight="1">
      <c r="A152" s="70"/>
      <c r="B152" s="224" t="s">
        <v>133</v>
      </c>
      <c r="C152" s="121">
        <v>1</v>
      </c>
      <c r="D152" s="225"/>
      <c r="E152" s="214"/>
      <c r="F152" s="164"/>
      <c r="G152" s="70" t="s">
        <v>87</v>
      </c>
      <c r="H152" s="215">
        <v>0</v>
      </c>
      <c r="I152" s="71">
        <v>0</v>
      </c>
      <c r="J152" s="71">
        <f t="shared" ref="J152:J155" si="30">SUM(H152:I152)</f>
        <v>0</v>
      </c>
      <c r="K152" s="71"/>
      <c r="L152" s="71"/>
      <c r="M152" s="71"/>
      <c r="N152" s="58"/>
      <c r="O152" s="158"/>
      <c r="P152" s="158"/>
      <c r="Q152" s="158"/>
      <c r="R152" s="6"/>
      <c r="S152" s="6"/>
      <c r="T152" s="6"/>
      <c r="U152" s="6"/>
      <c r="V152" s="6"/>
      <c r="W152" s="5"/>
      <c r="X152" s="77"/>
      <c r="Y152" s="77"/>
      <c r="Z152" s="78"/>
      <c r="AA152" s="5"/>
      <c r="AB152" s="78"/>
      <c r="AC152" s="5"/>
      <c r="AD152" s="77"/>
      <c r="AE152" s="78"/>
    </row>
    <row r="153" spans="1:31" ht="27.75" customHeight="1">
      <c r="A153" s="70"/>
      <c r="B153" s="224" t="s">
        <v>145</v>
      </c>
      <c r="C153" s="121">
        <v>1</v>
      </c>
      <c r="D153" s="225"/>
      <c r="E153" s="226"/>
      <c r="F153" s="164"/>
      <c r="G153" s="70" t="s">
        <v>380</v>
      </c>
      <c r="H153" s="215">
        <v>0</v>
      </c>
      <c r="I153" s="71">
        <v>0</v>
      </c>
      <c r="J153" s="71">
        <f t="shared" si="30"/>
        <v>0</v>
      </c>
      <c r="K153" s="71"/>
      <c r="L153" s="71"/>
      <c r="M153" s="71"/>
      <c r="N153" s="58"/>
      <c r="O153" s="158"/>
      <c r="P153" s="158"/>
      <c r="Q153" s="158"/>
      <c r="R153" s="6"/>
      <c r="S153" s="6"/>
      <c r="T153" s="6"/>
      <c r="U153" s="6"/>
      <c r="V153" s="6"/>
      <c r="W153" s="5"/>
      <c r="X153" s="77"/>
      <c r="Y153" s="77"/>
      <c r="Z153" s="78"/>
      <c r="AA153" s="5"/>
      <c r="AB153" s="78"/>
      <c r="AC153" s="5"/>
      <c r="AD153" s="77"/>
      <c r="AE153" s="78"/>
    </row>
    <row r="154" spans="1:31" ht="27.75" customHeight="1">
      <c r="A154" s="214"/>
      <c r="B154" s="224" t="s">
        <v>151</v>
      </c>
      <c r="C154" s="121">
        <v>1</v>
      </c>
      <c r="D154" s="225"/>
      <c r="E154" s="214"/>
      <c r="F154" s="214"/>
      <c r="G154" s="214"/>
      <c r="H154" s="215">
        <v>0</v>
      </c>
      <c r="I154" s="71">
        <v>0</v>
      </c>
      <c r="J154" s="71">
        <f t="shared" si="30"/>
        <v>0</v>
      </c>
      <c r="K154" s="214"/>
      <c r="L154" s="214"/>
      <c r="M154" s="214"/>
      <c r="N154" s="227"/>
      <c r="O154" s="6"/>
      <c r="P154" s="6"/>
      <c r="Q154" s="6"/>
      <c r="R154" s="6"/>
      <c r="S154" s="6"/>
      <c r="T154" s="6"/>
      <c r="U154" s="6"/>
      <c r="V154" s="6"/>
      <c r="W154" s="5"/>
      <c r="X154" s="77"/>
      <c r="Y154" s="77"/>
      <c r="Z154" s="78"/>
      <c r="AA154" s="5"/>
      <c r="AB154" s="78"/>
      <c r="AC154" s="5"/>
      <c r="AD154" s="77"/>
      <c r="AE154" s="78"/>
    </row>
    <row r="155" spans="1:31" ht="27.75" customHeight="1">
      <c r="A155" s="214"/>
      <c r="B155" s="224" t="s">
        <v>70</v>
      </c>
      <c r="C155" s="121">
        <v>1</v>
      </c>
      <c r="D155" s="225"/>
      <c r="E155" s="214"/>
      <c r="F155" s="214"/>
      <c r="G155" s="214"/>
      <c r="H155" s="71">
        <f t="shared" ref="H155:I155" si="31">SUM(H152:H154)</f>
        <v>0</v>
      </c>
      <c r="I155" s="71">
        <f t="shared" si="31"/>
        <v>0</v>
      </c>
      <c r="J155" s="71">
        <f t="shared" si="30"/>
        <v>0</v>
      </c>
      <c r="K155" s="214"/>
      <c r="L155" s="214"/>
      <c r="M155" s="214"/>
      <c r="N155" s="227"/>
      <c r="O155" s="6"/>
      <c r="P155" s="6"/>
      <c r="Q155" s="6"/>
      <c r="R155" s="6"/>
      <c r="S155" s="6"/>
      <c r="T155" s="6"/>
      <c r="U155" s="6"/>
      <c r="V155" s="6"/>
      <c r="W155" s="5"/>
      <c r="X155" s="77"/>
      <c r="Y155" s="77"/>
      <c r="Z155" s="78"/>
      <c r="AA155" s="5"/>
      <c r="AB155" s="78"/>
      <c r="AC155" s="5"/>
      <c r="AD155" s="77"/>
      <c r="AE155" s="78"/>
    </row>
    <row r="156" spans="1:31" ht="27.75" customHeight="1">
      <c r="A156" s="214"/>
      <c r="B156" s="105" t="s">
        <v>381</v>
      </c>
      <c r="C156" s="107"/>
      <c r="D156" s="228"/>
      <c r="E156" s="214"/>
      <c r="F156" s="214"/>
      <c r="G156" s="214"/>
      <c r="H156" s="229"/>
      <c r="I156" s="214"/>
      <c r="J156" s="214"/>
      <c r="K156" s="214"/>
      <c r="L156" s="214"/>
      <c r="M156" s="214"/>
      <c r="N156" s="227"/>
      <c r="O156" s="6"/>
      <c r="P156" s="6"/>
      <c r="Q156" s="6"/>
      <c r="R156" s="6"/>
      <c r="S156" s="6"/>
      <c r="T156" s="6"/>
      <c r="U156" s="6"/>
      <c r="V156" s="6"/>
      <c r="W156" s="5"/>
      <c r="X156" s="77"/>
      <c r="Y156" s="77"/>
      <c r="Z156" s="78"/>
      <c r="AA156" s="5"/>
      <c r="AB156" s="78"/>
      <c r="AC156" s="5"/>
      <c r="AD156" s="77"/>
      <c r="AE156" s="78"/>
    </row>
    <row r="157" spans="1:31" ht="27.75" customHeight="1">
      <c r="A157" s="133"/>
      <c r="B157" s="79"/>
      <c r="C157" s="121"/>
      <c r="D157" s="169" t="s">
        <v>202</v>
      </c>
      <c r="E157" s="163"/>
      <c r="F157" s="164"/>
      <c r="G157" s="164"/>
      <c r="H157" s="71"/>
      <c r="I157" s="71"/>
      <c r="J157" s="71"/>
      <c r="K157" s="71"/>
      <c r="L157" s="161"/>
      <c r="M157" s="161"/>
      <c r="N157" s="160"/>
      <c r="O157" s="158"/>
      <c r="P157" s="158"/>
      <c r="Q157" s="158"/>
      <c r="R157" s="6"/>
      <c r="S157" s="6"/>
      <c r="T157" s="6"/>
      <c r="U157" s="6"/>
      <c r="V157" s="6"/>
      <c r="W157" s="5"/>
      <c r="X157" s="104">
        <v>100</v>
      </c>
      <c r="Y157" s="78"/>
      <c r="Z157" s="78"/>
      <c r="AA157" s="5"/>
      <c r="AB157" s="78"/>
      <c r="AC157" s="5">
        <f t="shared" ref="AC157:AC197" si="32">SUM(X157:AB157)</f>
        <v>100</v>
      </c>
      <c r="AD157" s="77">
        <f t="shared" ref="AD157:AD198" si="33">AC157/X157</f>
        <v>1</v>
      </c>
      <c r="AE157" s="78"/>
    </row>
    <row r="158" spans="1:31" ht="27.75" customHeight="1">
      <c r="A158" s="133"/>
      <c r="B158" s="79"/>
      <c r="C158" s="121"/>
      <c r="D158" s="169" t="s">
        <v>205</v>
      </c>
      <c r="E158" s="163"/>
      <c r="F158" s="164"/>
      <c r="G158" s="164"/>
      <c r="H158" s="71"/>
      <c r="I158" s="71"/>
      <c r="J158" s="71"/>
      <c r="K158" s="71"/>
      <c r="L158" s="161"/>
      <c r="M158" s="161"/>
      <c r="N158" s="160"/>
      <c r="O158" s="158"/>
      <c r="P158" s="158"/>
      <c r="Q158" s="158"/>
      <c r="R158" s="6"/>
      <c r="S158" s="6"/>
      <c r="T158" s="6"/>
      <c r="U158" s="6"/>
      <c r="V158" s="6"/>
      <c r="W158" s="5"/>
      <c r="X158" s="104">
        <v>100</v>
      </c>
      <c r="Y158" s="78"/>
      <c r="Z158" s="78"/>
      <c r="AA158" s="5"/>
      <c r="AB158" s="78"/>
      <c r="AC158" s="5">
        <f t="shared" si="32"/>
        <v>100</v>
      </c>
      <c r="AD158" s="77">
        <f t="shared" si="33"/>
        <v>1</v>
      </c>
      <c r="AE158" s="78"/>
    </row>
    <row r="159" spans="1:31" ht="27.75" customHeight="1">
      <c r="A159" s="133"/>
      <c r="B159" s="79"/>
      <c r="C159" s="121"/>
      <c r="D159" s="169" t="s">
        <v>210</v>
      </c>
      <c r="E159" s="163"/>
      <c r="F159" s="164"/>
      <c r="G159" s="164"/>
      <c r="H159" s="71"/>
      <c r="I159" s="71"/>
      <c r="J159" s="71"/>
      <c r="K159" s="71"/>
      <c r="L159" s="161"/>
      <c r="M159" s="161"/>
      <c r="N159" s="160"/>
      <c r="O159" s="158"/>
      <c r="P159" s="158"/>
      <c r="Q159" s="158"/>
      <c r="R159" s="6"/>
      <c r="S159" s="6"/>
      <c r="T159" s="6"/>
      <c r="U159" s="6"/>
      <c r="V159" s="6"/>
      <c r="W159" s="5"/>
      <c r="X159" s="104">
        <v>100</v>
      </c>
      <c r="Y159" s="78"/>
      <c r="Z159" s="78"/>
      <c r="AA159" s="5"/>
      <c r="AB159" s="78"/>
      <c r="AC159" s="5">
        <f t="shared" si="32"/>
        <v>100</v>
      </c>
      <c r="AD159" s="77">
        <f t="shared" si="33"/>
        <v>1</v>
      </c>
      <c r="AE159" s="78"/>
    </row>
    <row r="160" spans="1:31" ht="27.75" customHeight="1">
      <c r="A160" s="133"/>
      <c r="B160" s="79"/>
      <c r="C160" s="121"/>
      <c r="D160" s="169" t="s">
        <v>213</v>
      </c>
      <c r="E160" s="163"/>
      <c r="F160" s="164"/>
      <c r="G160" s="164"/>
      <c r="H160" s="71"/>
      <c r="I160" s="71"/>
      <c r="J160" s="71"/>
      <c r="K160" s="71"/>
      <c r="L160" s="161"/>
      <c r="M160" s="161"/>
      <c r="N160" s="160"/>
      <c r="O160" s="158"/>
      <c r="P160" s="158"/>
      <c r="Q160" s="158"/>
      <c r="R160" s="6"/>
      <c r="S160" s="6"/>
      <c r="T160" s="6"/>
      <c r="U160" s="6"/>
      <c r="V160" s="6"/>
      <c r="W160" s="5"/>
      <c r="X160" s="104">
        <v>100</v>
      </c>
      <c r="Y160" s="78"/>
      <c r="Z160" s="78"/>
      <c r="AA160" s="5"/>
      <c r="AB160" s="78"/>
      <c r="AC160" s="5">
        <f t="shared" si="32"/>
        <v>100</v>
      </c>
      <c r="AD160" s="77">
        <f t="shared" si="33"/>
        <v>1</v>
      </c>
      <c r="AE160" s="78"/>
    </row>
    <row r="161" spans="1:31" ht="27.75" customHeight="1">
      <c r="A161" s="133"/>
      <c r="B161" s="79"/>
      <c r="C161" s="121"/>
      <c r="D161" s="169" t="s">
        <v>216</v>
      </c>
      <c r="E161" s="163"/>
      <c r="F161" s="164"/>
      <c r="G161" s="164"/>
      <c r="H161" s="71"/>
      <c r="I161" s="71"/>
      <c r="J161" s="71"/>
      <c r="K161" s="71"/>
      <c r="L161" s="161"/>
      <c r="M161" s="161"/>
      <c r="N161" s="160"/>
      <c r="O161" s="158"/>
      <c r="P161" s="158"/>
      <c r="Q161" s="158"/>
      <c r="R161" s="6"/>
      <c r="S161" s="6"/>
      <c r="T161" s="6"/>
      <c r="U161" s="6"/>
      <c r="V161" s="6"/>
      <c r="W161" s="5"/>
      <c r="X161" s="104">
        <v>100</v>
      </c>
      <c r="Y161" s="78"/>
      <c r="Z161" s="78"/>
      <c r="AA161" s="5"/>
      <c r="AB161" s="78"/>
      <c r="AC161" s="5">
        <f t="shared" si="32"/>
        <v>100</v>
      </c>
      <c r="AD161" s="77">
        <f t="shared" si="33"/>
        <v>1</v>
      </c>
      <c r="AE161" s="78"/>
    </row>
    <row r="162" spans="1:31" ht="27.75" customHeight="1">
      <c r="A162" s="133"/>
      <c r="B162" s="79"/>
      <c r="C162" s="121"/>
      <c r="D162" s="169" t="s">
        <v>218</v>
      </c>
      <c r="E162" s="163"/>
      <c r="F162" s="164"/>
      <c r="G162" s="164"/>
      <c r="H162" s="71"/>
      <c r="I162" s="71"/>
      <c r="J162" s="71"/>
      <c r="K162" s="71"/>
      <c r="L162" s="161"/>
      <c r="M162" s="161"/>
      <c r="N162" s="160"/>
      <c r="O162" s="158"/>
      <c r="P162" s="158"/>
      <c r="Q162" s="158"/>
      <c r="R162" s="6"/>
      <c r="S162" s="6"/>
      <c r="T162" s="6"/>
      <c r="U162" s="6"/>
      <c r="V162" s="6"/>
      <c r="W162" s="5"/>
      <c r="X162" s="104">
        <v>100</v>
      </c>
      <c r="Y162" s="78"/>
      <c r="Z162" s="78"/>
      <c r="AA162" s="5"/>
      <c r="AB162" s="78"/>
      <c r="AC162" s="5">
        <f t="shared" si="32"/>
        <v>100</v>
      </c>
      <c r="AD162" s="77">
        <f t="shared" si="33"/>
        <v>1</v>
      </c>
      <c r="AE162" s="78"/>
    </row>
    <row r="163" spans="1:31" ht="27.75" customHeight="1">
      <c r="A163" s="133"/>
      <c r="B163" s="79"/>
      <c r="C163" s="121"/>
      <c r="D163" s="169" t="s">
        <v>220</v>
      </c>
      <c r="E163" s="163"/>
      <c r="F163" s="164"/>
      <c r="G163" s="164"/>
      <c r="H163" s="71"/>
      <c r="I163" s="71"/>
      <c r="J163" s="71"/>
      <c r="K163" s="71"/>
      <c r="L163" s="161"/>
      <c r="M163" s="161"/>
      <c r="N163" s="160"/>
      <c r="O163" s="158"/>
      <c r="P163" s="158"/>
      <c r="Q163" s="158"/>
      <c r="R163" s="6"/>
      <c r="S163" s="6"/>
      <c r="T163" s="6"/>
      <c r="U163" s="6"/>
      <c r="V163" s="6"/>
      <c r="W163" s="5"/>
      <c r="X163" s="104">
        <v>100</v>
      </c>
      <c r="Y163" s="78"/>
      <c r="Z163" s="78"/>
      <c r="AA163" s="5"/>
      <c r="AB163" s="78"/>
      <c r="AC163" s="5">
        <f t="shared" si="32"/>
        <v>100</v>
      </c>
      <c r="AD163" s="77">
        <f t="shared" si="33"/>
        <v>1</v>
      </c>
      <c r="AE163" s="78"/>
    </row>
    <row r="164" spans="1:31" ht="27.75" customHeight="1">
      <c r="A164" s="133"/>
      <c r="B164" s="79"/>
      <c r="C164" s="121"/>
      <c r="D164" s="169" t="s">
        <v>223</v>
      </c>
      <c r="E164" s="163"/>
      <c r="F164" s="164"/>
      <c r="G164" s="164"/>
      <c r="H164" s="71"/>
      <c r="I164" s="71"/>
      <c r="J164" s="71"/>
      <c r="K164" s="71"/>
      <c r="L164" s="161"/>
      <c r="M164" s="161"/>
      <c r="N164" s="160"/>
      <c r="O164" s="158"/>
      <c r="P164" s="158"/>
      <c r="Q164" s="158"/>
      <c r="R164" s="6"/>
      <c r="S164" s="6"/>
      <c r="T164" s="6"/>
      <c r="U164" s="6"/>
      <c r="V164" s="6"/>
      <c r="W164" s="5"/>
      <c r="X164" s="104">
        <v>100</v>
      </c>
      <c r="Y164" s="78"/>
      <c r="Z164" s="78"/>
      <c r="AA164" s="5"/>
      <c r="AB164" s="78"/>
      <c r="AC164" s="5">
        <f t="shared" si="32"/>
        <v>100</v>
      </c>
      <c r="AD164" s="77">
        <f t="shared" si="33"/>
        <v>1</v>
      </c>
      <c r="AE164" s="78"/>
    </row>
    <row r="165" spans="1:31" ht="27.75" customHeight="1">
      <c r="A165" s="133"/>
      <c r="B165" s="79"/>
      <c r="C165" s="121"/>
      <c r="D165" s="169" t="s">
        <v>225</v>
      </c>
      <c r="E165" s="163"/>
      <c r="F165" s="164"/>
      <c r="G165" s="164"/>
      <c r="H165" s="71"/>
      <c r="I165" s="71"/>
      <c r="J165" s="71"/>
      <c r="K165" s="71"/>
      <c r="L165" s="161"/>
      <c r="M165" s="161"/>
      <c r="N165" s="160"/>
      <c r="O165" s="158"/>
      <c r="P165" s="158"/>
      <c r="Q165" s="158"/>
      <c r="R165" s="6"/>
      <c r="S165" s="6"/>
      <c r="T165" s="6"/>
      <c r="U165" s="6"/>
      <c r="V165" s="6"/>
      <c r="W165" s="5"/>
      <c r="X165" s="104">
        <v>100</v>
      </c>
      <c r="Y165" s="78"/>
      <c r="Z165" s="78"/>
      <c r="AA165" s="5"/>
      <c r="AB165" s="78"/>
      <c r="AC165" s="5">
        <f t="shared" si="32"/>
        <v>100</v>
      </c>
      <c r="AD165" s="77">
        <f t="shared" si="33"/>
        <v>1</v>
      </c>
      <c r="AE165" s="78"/>
    </row>
    <row r="166" spans="1:31" ht="27.75" customHeight="1">
      <c r="A166" s="133"/>
      <c r="B166" s="79"/>
      <c r="C166" s="121"/>
      <c r="D166" s="169" t="s">
        <v>227</v>
      </c>
      <c r="E166" s="163"/>
      <c r="F166" s="164"/>
      <c r="G166" s="164"/>
      <c r="H166" s="71"/>
      <c r="I166" s="71"/>
      <c r="J166" s="71"/>
      <c r="K166" s="71"/>
      <c r="L166" s="161"/>
      <c r="M166" s="161"/>
      <c r="N166" s="160"/>
      <c r="O166" s="158"/>
      <c r="P166" s="158"/>
      <c r="Q166" s="158"/>
      <c r="R166" s="6"/>
      <c r="S166" s="6"/>
      <c r="T166" s="6"/>
      <c r="U166" s="6"/>
      <c r="V166" s="6"/>
      <c r="W166" s="5"/>
      <c r="X166" s="104">
        <v>100</v>
      </c>
      <c r="Y166" s="78"/>
      <c r="Z166" s="78"/>
      <c r="AA166" s="5"/>
      <c r="AB166" s="78"/>
      <c r="AC166" s="5">
        <f t="shared" si="32"/>
        <v>100</v>
      </c>
      <c r="AD166" s="77">
        <f t="shared" si="33"/>
        <v>1</v>
      </c>
      <c r="AE166" s="78"/>
    </row>
    <row r="167" spans="1:31" ht="27.75" customHeight="1">
      <c r="A167" s="133"/>
      <c r="B167" s="79"/>
      <c r="C167" s="121"/>
      <c r="D167" s="169" t="s">
        <v>229</v>
      </c>
      <c r="E167" s="163"/>
      <c r="F167" s="164"/>
      <c r="G167" s="164"/>
      <c r="H167" s="71"/>
      <c r="I167" s="71"/>
      <c r="J167" s="71"/>
      <c r="K167" s="71"/>
      <c r="L167" s="161"/>
      <c r="M167" s="161"/>
      <c r="N167" s="160"/>
      <c r="O167" s="158"/>
      <c r="P167" s="158"/>
      <c r="Q167" s="158"/>
      <c r="R167" s="6"/>
      <c r="S167" s="6"/>
      <c r="T167" s="6"/>
      <c r="U167" s="6"/>
      <c r="V167" s="6"/>
      <c r="W167" s="5"/>
      <c r="X167" s="104">
        <v>100</v>
      </c>
      <c r="Y167" s="78"/>
      <c r="Z167" s="78"/>
      <c r="AA167" s="5"/>
      <c r="AB167" s="78"/>
      <c r="AC167" s="5">
        <f t="shared" si="32"/>
        <v>100</v>
      </c>
      <c r="AD167" s="77">
        <f t="shared" si="33"/>
        <v>1</v>
      </c>
      <c r="AE167" s="78"/>
    </row>
    <row r="168" spans="1:31" ht="27.75" customHeight="1">
      <c r="A168" s="133"/>
      <c r="B168" s="79"/>
      <c r="C168" s="121"/>
      <c r="D168" s="169" t="s">
        <v>234</v>
      </c>
      <c r="E168" s="163"/>
      <c r="F168" s="164"/>
      <c r="G168" s="164"/>
      <c r="H168" s="71"/>
      <c r="I168" s="71"/>
      <c r="J168" s="71"/>
      <c r="K168" s="71"/>
      <c r="L168" s="161"/>
      <c r="M168" s="161"/>
      <c r="N168" s="160"/>
      <c r="O168" s="158"/>
      <c r="P168" s="158"/>
      <c r="Q168" s="158"/>
      <c r="R168" s="6"/>
      <c r="S168" s="6"/>
      <c r="T168" s="6"/>
      <c r="U168" s="6"/>
      <c r="V168" s="6"/>
      <c r="W168" s="5"/>
      <c r="X168" s="104">
        <v>100</v>
      </c>
      <c r="Y168" s="78"/>
      <c r="Z168" s="78"/>
      <c r="AA168" s="5"/>
      <c r="AB168" s="78"/>
      <c r="AC168" s="5">
        <f t="shared" si="32"/>
        <v>100</v>
      </c>
      <c r="AD168" s="77">
        <f t="shared" si="33"/>
        <v>1</v>
      </c>
      <c r="AE168" s="78"/>
    </row>
    <row r="169" spans="1:31" ht="27.75" customHeight="1">
      <c r="A169" s="133"/>
      <c r="B169" s="79"/>
      <c r="C169" s="121"/>
      <c r="D169" s="169" t="s">
        <v>236</v>
      </c>
      <c r="E169" s="163"/>
      <c r="F169" s="164"/>
      <c r="G169" s="164"/>
      <c r="H169" s="71"/>
      <c r="I169" s="71"/>
      <c r="J169" s="71"/>
      <c r="K169" s="71"/>
      <c r="L169" s="161"/>
      <c r="M169" s="161"/>
      <c r="N169" s="160"/>
      <c r="O169" s="158"/>
      <c r="P169" s="158"/>
      <c r="Q169" s="158"/>
      <c r="R169" s="6"/>
      <c r="S169" s="6"/>
      <c r="T169" s="6"/>
      <c r="U169" s="6"/>
      <c r="V169" s="6"/>
      <c r="W169" s="5"/>
      <c r="X169" s="104">
        <v>100</v>
      </c>
      <c r="Y169" s="78"/>
      <c r="Z169" s="78"/>
      <c r="AA169" s="5"/>
      <c r="AB169" s="78"/>
      <c r="AC169" s="5">
        <f t="shared" si="32"/>
        <v>100</v>
      </c>
      <c r="AD169" s="77">
        <f t="shared" si="33"/>
        <v>1</v>
      </c>
      <c r="AE169" s="78"/>
    </row>
    <row r="170" spans="1:31" ht="27.75" customHeight="1">
      <c r="A170" s="133"/>
      <c r="B170" s="79"/>
      <c r="C170" s="121"/>
      <c r="D170" s="169" t="s">
        <v>241</v>
      </c>
      <c r="E170" s="163"/>
      <c r="F170" s="164"/>
      <c r="G170" s="164"/>
      <c r="H170" s="71"/>
      <c r="I170" s="71"/>
      <c r="J170" s="71"/>
      <c r="K170" s="71"/>
      <c r="L170" s="161"/>
      <c r="M170" s="161"/>
      <c r="N170" s="160"/>
      <c r="O170" s="158"/>
      <c r="P170" s="158"/>
      <c r="Q170" s="158"/>
      <c r="R170" s="6"/>
      <c r="S170" s="6"/>
      <c r="T170" s="6"/>
      <c r="U170" s="6"/>
      <c r="V170" s="6"/>
      <c r="W170" s="5"/>
      <c r="X170" s="104">
        <v>100</v>
      </c>
      <c r="Y170" s="78"/>
      <c r="Z170" s="78"/>
      <c r="AA170" s="5"/>
      <c r="AB170" s="78"/>
      <c r="AC170" s="5">
        <f t="shared" si="32"/>
        <v>100</v>
      </c>
      <c r="AD170" s="77">
        <f t="shared" si="33"/>
        <v>1</v>
      </c>
      <c r="AE170" s="78"/>
    </row>
    <row r="171" spans="1:31" ht="27.75" customHeight="1">
      <c r="A171" s="133"/>
      <c r="B171" s="79"/>
      <c r="C171" s="121"/>
      <c r="D171" s="169" t="s">
        <v>243</v>
      </c>
      <c r="E171" s="163"/>
      <c r="F171" s="164"/>
      <c r="G171" s="164"/>
      <c r="H171" s="71"/>
      <c r="I171" s="71"/>
      <c r="J171" s="71"/>
      <c r="K171" s="71"/>
      <c r="L171" s="161"/>
      <c r="M171" s="161"/>
      <c r="N171" s="160"/>
      <c r="O171" s="158"/>
      <c r="P171" s="158"/>
      <c r="Q171" s="158"/>
      <c r="R171" s="6"/>
      <c r="S171" s="6"/>
      <c r="T171" s="6"/>
      <c r="U171" s="6"/>
      <c r="V171" s="6"/>
      <c r="W171" s="5"/>
      <c r="X171" s="104">
        <v>100</v>
      </c>
      <c r="Y171" s="78"/>
      <c r="Z171" s="78"/>
      <c r="AA171" s="5"/>
      <c r="AB171" s="78"/>
      <c r="AC171" s="5">
        <f t="shared" si="32"/>
        <v>100</v>
      </c>
      <c r="AD171" s="77">
        <f t="shared" si="33"/>
        <v>1</v>
      </c>
      <c r="AE171" s="78"/>
    </row>
    <row r="172" spans="1:31" ht="27.75" customHeight="1">
      <c r="A172" s="133"/>
      <c r="B172" s="79"/>
      <c r="C172" s="121"/>
      <c r="D172" s="169" t="s">
        <v>246</v>
      </c>
      <c r="E172" s="163"/>
      <c r="F172" s="164"/>
      <c r="G172" s="164"/>
      <c r="H172" s="71"/>
      <c r="I172" s="71"/>
      <c r="J172" s="71"/>
      <c r="K172" s="71"/>
      <c r="L172" s="161"/>
      <c r="M172" s="161"/>
      <c r="N172" s="160"/>
      <c r="O172" s="158"/>
      <c r="P172" s="158"/>
      <c r="Q172" s="158"/>
      <c r="R172" s="6"/>
      <c r="S172" s="6"/>
      <c r="T172" s="6"/>
      <c r="U172" s="6"/>
      <c r="V172" s="6"/>
      <c r="W172" s="5"/>
      <c r="X172" s="104">
        <v>100</v>
      </c>
      <c r="Y172" s="78"/>
      <c r="Z172" s="78"/>
      <c r="AA172" s="5"/>
      <c r="AB172" s="78"/>
      <c r="AC172" s="5">
        <f t="shared" si="32"/>
        <v>100</v>
      </c>
      <c r="AD172" s="77">
        <f t="shared" si="33"/>
        <v>1</v>
      </c>
      <c r="AE172" s="78"/>
    </row>
    <row r="173" spans="1:31" ht="27.75" customHeight="1">
      <c r="A173" s="133"/>
      <c r="B173" s="79"/>
      <c r="C173" s="121"/>
      <c r="D173" s="169" t="s">
        <v>249</v>
      </c>
      <c r="E173" s="163"/>
      <c r="F173" s="164"/>
      <c r="G173" s="164"/>
      <c r="H173" s="71"/>
      <c r="I173" s="71"/>
      <c r="J173" s="71"/>
      <c r="K173" s="71"/>
      <c r="L173" s="161"/>
      <c r="M173" s="161"/>
      <c r="N173" s="160"/>
      <c r="O173" s="158"/>
      <c r="P173" s="158"/>
      <c r="Q173" s="158"/>
      <c r="R173" s="6"/>
      <c r="S173" s="6"/>
      <c r="T173" s="6"/>
      <c r="U173" s="6"/>
      <c r="V173" s="6"/>
      <c r="W173" s="5"/>
      <c r="X173" s="104">
        <v>100</v>
      </c>
      <c r="Y173" s="78"/>
      <c r="Z173" s="78"/>
      <c r="AA173" s="5"/>
      <c r="AB173" s="78"/>
      <c r="AC173" s="5">
        <f t="shared" si="32"/>
        <v>100</v>
      </c>
      <c r="AD173" s="77">
        <f t="shared" si="33"/>
        <v>1</v>
      </c>
      <c r="AE173" s="78"/>
    </row>
    <row r="174" spans="1:31" ht="27.75" customHeight="1">
      <c r="A174" s="133"/>
      <c r="B174" s="79"/>
      <c r="C174" s="121"/>
      <c r="D174" s="169" t="s">
        <v>253</v>
      </c>
      <c r="E174" s="163"/>
      <c r="F174" s="164"/>
      <c r="G174" s="164"/>
      <c r="H174" s="71"/>
      <c r="I174" s="71"/>
      <c r="J174" s="71"/>
      <c r="K174" s="71"/>
      <c r="L174" s="161"/>
      <c r="M174" s="161"/>
      <c r="N174" s="160"/>
      <c r="O174" s="158"/>
      <c r="P174" s="158"/>
      <c r="Q174" s="158"/>
      <c r="R174" s="6"/>
      <c r="S174" s="6"/>
      <c r="T174" s="6"/>
      <c r="U174" s="6"/>
      <c r="V174" s="6"/>
      <c r="W174" s="5"/>
      <c r="X174" s="104">
        <v>100</v>
      </c>
      <c r="Y174" s="78"/>
      <c r="Z174" s="78"/>
      <c r="AA174" s="5"/>
      <c r="AB174" s="78"/>
      <c r="AC174" s="5">
        <f t="shared" si="32"/>
        <v>100</v>
      </c>
      <c r="AD174" s="77">
        <f t="shared" si="33"/>
        <v>1</v>
      </c>
      <c r="AE174" s="78"/>
    </row>
    <row r="175" spans="1:31" ht="27.75" customHeight="1">
      <c r="A175" s="133"/>
      <c r="B175" s="79"/>
      <c r="C175" s="121"/>
      <c r="D175" s="169" t="s">
        <v>256</v>
      </c>
      <c r="E175" s="163"/>
      <c r="F175" s="164"/>
      <c r="G175" s="164"/>
      <c r="H175" s="71"/>
      <c r="I175" s="71"/>
      <c r="J175" s="71"/>
      <c r="K175" s="71"/>
      <c r="L175" s="161"/>
      <c r="M175" s="161"/>
      <c r="N175" s="160"/>
      <c r="O175" s="158"/>
      <c r="P175" s="158"/>
      <c r="Q175" s="158"/>
      <c r="R175" s="6"/>
      <c r="S175" s="6"/>
      <c r="T175" s="6"/>
      <c r="U175" s="6"/>
      <c r="V175" s="6"/>
      <c r="W175" s="5"/>
      <c r="X175" s="104">
        <v>100</v>
      </c>
      <c r="Y175" s="78"/>
      <c r="Z175" s="78"/>
      <c r="AA175" s="5"/>
      <c r="AB175" s="78"/>
      <c r="AC175" s="5">
        <f t="shared" si="32"/>
        <v>100</v>
      </c>
      <c r="AD175" s="77">
        <f t="shared" si="33"/>
        <v>1</v>
      </c>
      <c r="AE175" s="78"/>
    </row>
    <row r="176" spans="1:31" ht="27.75" customHeight="1">
      <c r="A176" s="133"/>
      <c r="B176" s="79"/>
      <c r="C176" s="121"/>
      <c r="D176" s="169" t="s">
        <v>259</v>
      </c>
      <c r="E176" s="163"/>
      <c r="F176" s="164"/>
      <c r="G176" s="164"/>
      <c r="H176" s="71"/>
      <c r="I176" s="71"/>
      <c r="J176" s="71"/>
      <c r="K176" s="71"/>
      <c r="L176" s="161"/>
      <c r="M176" s="161"/>
      <c r="N176" s="160"/>
      <c r="O176" s="158"/>
      <c r="P176" s="158"/>
      <c r="Q176" s="158"/>
      <c r="R176" s="6"/>
      <c r="S176" s="6"/>
      <c r="T176" s="6"/>
      <c r="U176" s="6"/>
      <c r="V176" s="6"/>
      <c r="W176" s="5"/>
      <c r="X176" s="104">
        <v>100</v>
      </c>
      <c r="Y176" s="78"/>
      <c r="Z176" s="78"/>
      <c r="AA176" s="5"/>
      <c r="AB176" s="78"/>
      <c r="AC176" s="5">
        <f t="shared" si="32"/>
        <v>100</v>
      </c>
      <c r="AD176" s="77">
        <f t="shared" si="33"/>
        <v>1</v>
      </c>
      <c r="AE176" s="78"/>
    </row>
    <row r="177" spans="1:31" ht="27.75" customHeight="1">
      <c r="A177" s="133"/>
      <c r="B177" s="79"/>
      <c r="C177" s="121"/>
      <c r="D177" s="169" t="s">
        <v>261</v>
      </c>
      <c r="E177" s="163"/>
      <c r="F177" s="164"/>
      <c r="G177" s="164"/>
      <c r="H177" s="71"/>
      <c r="I177" s="71"/>
      <c r="J177" s="71"/>
      <c r="K177" s="71"/>
      <c r="L177" s="161"/>
      <c r="M177" s="161"/>
      <c r="N177" s="160"/>
      <c r="O177" s="158"/>
      <c r="P177" s="158"/>
      <c r="Q177" s="158"/>
      <c r="R177" s="6"/>
      <c r="S177" s="6"/>
      <c r="T177" s="6"/>
      <c r="U177" s="6"/>
      <c r="V177" s="6"/>
      <c r="W177" s="5"/>
      <c r="X177" s="104">
        <v>100</v>
      </c>
      <c r="Y177" s="78"/>
      <c r="Z177" s="78"/>
      <c r="AA177" s="5"/>
      <c r="AB177" s="78"/>
      <c r="AC177" s="5">
        <f t="shared" si="32"/>
        <v>100</v>
      </c>
      <c r="AD177" s="77">
        <f t="shared" si="33"/>
        <v>1</v>
      </c>
      <c r="AE177" s="78"/>
    </row>
    <row r="178" spans="1:31" ht="27.75" customHeight="1">
      <c r="A178" s="133"/>
      <c r="B178" s="79"/>
      <c r="C178" s="121"/>
      <c r="D178" s="169" t="s">
        <v>263</v>
      </c>
      <c r="E178" s="163"/>
      <c r="F178" s="164"/>
      <c r="G178" s="164"/>
      <c r="H178" s="71"/>
      <c r="I178" s="71"/>
      <c r="J178" s="71"/>
      <c r="K178" s="71"/>
      <c r="L178" s="161"/>
      <c r="M178" s="161"/>
      <c r="N178" s="160"/>
      <c r="O178" s="158"/>
      <c r="P178" s="158"/>
      <c r="Q178" s="158"/>
      <c r="R178" s="6"/>
      <c r="S178" s="6"/>
      <c r="T178" s="6"/>
      <c r="U178" s="6"/>
      <c r="V178" s="6"/>
      <c r="W178" s="5"/>
      <c r="X178" s="104">
        <v>100</v>
      </c>
      <c r="Y178" s="78"/>
      <c r="Z178" s="78"/>
      <c r="AA178" s="5"/>
      <c r="AB178" s="78"/>
      <c r="AC178" s="5">
        <f t="shared" si="32"/>
        <v>100</v>
      </c>
      <c r="AD178" s="77">
        <f t="shared" si="33"/>
        <v>1</v>
      </c>
      <c r="AE178" s="78"/>
    </row>
    <row r="179" spans="1:31" ht="27.75" customHeight="1">
      <c r="A179" s="133"/>
      <c r="B179" s="79"/>
      <c r="C179" s="121"/>
      <c r="D179" s="169" t="s">
        <v>265</v>
      </c>
      <c r="E179" s="163"/>
      <c r="F179" s="164"/>
      <c r="G179" s="164"/>
      <c r="H179" s="71"/>
      <c r="I179" s="71"/>
      <c r="J179" s="71"/>
      <c r="K179" s="71"/>
      <c r="L179" s="161"/>
      <c r="M179" s="161"/>
      <c r="N179" s="160"/>
      <c r="O179" s="158"/>
      <c r="P179" s="158"/>
      <c r="Q179" s="158"/>
      <c r="R179" s="6"/>
      <c r="S179" s="6"/>
      <c r="T179" s="6"/>
      <c r="U179" s="6"/>
      <c r="V179" s="6"/>
      <c r="W179" s="5"/>
      <c r="X179" s="104">
        <v>100</v>
      </c>
      <c r="Y179" s="78"/>
      <c r="Z179" s="78"/>
      <c r="AA179" s="5"/>
      <c r="AB179" s="78"/>
      <c r="AC179" s="5">
        <f t="shared" si="32"/>
        <v>100</v>
      </c>
      <c r="AD179" s="77">
        <f t="shared" si="33"/>
        <v>1</v>
      </c>
      <c r="AE179" s="78"/>
    </row>
    <row r="180" spans="1:31" ht="27.75" customHeight="1">
      <c r="A180" s="133"/>
      <c r="B180" s="79"/>
      <c r="C180" s="121"/>
      <c r="D180" s="169" t="s">
        <v>269</v>
      </c>
      <c r="E180" s="163"/>
      <c r="F180" s="164"/>
      <c r="G180" s="164"/>
      <c r="H180" s="71"/>
      <c r="I180" s="71"/>
      <c r="J180" s="71"/>
      <c r="K180" s="71"/>
      <c r="L180" s="161"/>
      <c r="M180" s="161"/>
      <c r="N180" s="160"/>
      <c r="O180" s="158"/>
      <c r="P180" s="158"/>
      <c r="Q180" s="158"/>
      <c r="R180" s="6"/>
      <c r="S180" s="6"/>
      <c r="T180" s="6"/>
      <c r="U180" s="6"/>
      <c r="V180" s="6"/>
      <c r="W180" s="5"/>
      <c r="X180" s="104">
        <v>100</v>
      </c>
      <c r="Y180" s="78"/>
      <c r="Z180" s="78"/>
      <c r="AA180" s="5"/>
      <c r="AB180" s="78"/>
      <c r="AC180" s="5">
        <f t="shared" si="32"/>
        <v>100</v>
      </c>
      <c r="AD180" s="77">
        <f t="shared" si="33"/>
        <v>1</v>
      </c>
      <c r="AE180" s="78"/>
    </row>
    <row r="181" spans="1:31" ht="27.75" customHeight="1">
      <c r="A181" s="133"/>
      <c r="B181" s="79"/>
      <c r="C181" s="121"/>
      <c r="D181" s="169" t="s">
        <v>274</v>
      </c>
      <c r="E181" s="163"/>
      <c r="F181" s="164"/>
      <c r="G181" s="164"/>
      <c r="H181" s="71"/>
      <c r="I181" s="71"/>
      <c r="J181" s="71"/>
      <c r="K181" s="71"/>
      <c r="L181" s="161"/>
      <c r="M181" s="161"/>
      <c r="N181" s="160"/>
      <c r="O181" s="158"/>
      <c r="P181" s="158"/>
      <c r="Q181" s="158"/>
      <c r="R181" s="6"/>
      <c r="S181" s="6"/>
      <c r="T181" s="6"/>
      <c r="U181" s="6"/>
      <c r="V181" s="6"/>
      <c r="W181" s="5"/>
      <c r="X181" s="104">
        <v>100</v>
      </c>
      <c r="Y181" s="78"/>
      <c r="Z181" s="78"/>
      <c r="AA181" s="5"/>
      <c r="AB181" s="78"/>
      <c r="AC181" s="5">
        <f t="shared" si="32"/>
        <v>100</v>
      </c>
      <c r="AD181" s="77">
        <f t="shared" si="33"/>
        <v>1</v>
      </c>
      <c r="AE181" s="78"/>
    </row>
    <row r="182" spans="1:31" ht="27.75" customHeight="1">
      <c r="A182" s="133"/>
      <c r="B182" s="79"/>
      <c r="C182" s="121"/>
      <c r="D182" s="169" t="s">
        <v>277</v>
      </c>
      <c r="E182" s="163"/>
      <c r="F182" s="164"/>
      <c r="G182" s="164"/>
      <c r="H182" s="71"/>
      <c r="I182" s="71"/>
      <c r="J182" s="71"/>
      <c r="K182" s="71"/>
      <c r="L182" s="161"/>
      <c r="M182" s="161"/>
      <c r="N182" s="160"/>
      <c r="O182" s="158"/>
      <c r="P182" s="158"/>
      <c r="Q182" s="158"/>
      <c r="R182" s="6"/>
      <c r="S182" s="6"/>
      <c r="T182" s="6"/>
      <c r="U182" s="6"/>
      <c r="V182" s="6"/>
      <c r="W182" s="5"/>
      <c r="X182" s="104">
        <v>100</v>
      </c>
      <c r="Y182" s="78"/>
      <c r="Z182" s="78"/>
      <c r="AA182" s="5"/>
      <c r="AB182" s="78"/>
      <c r="AC182" s="5">
        <f t="shared" si="32"/>
        <v>100</v>
      </c>
      <c r="AD182" s="77">
        <f t="shared" si="33"/>
        <v>1</v>
      </c>
      <c r="AE182" s="78"/>
    </row>
    <row r="183" spans="1:31" ht="27.75" customHeight="1">
      <c r="A183" s="133"/>
      <c r="B183" s="79"/>
      <c r="C183" s="121"/>
      <c r="D183" s="169" t="s">
        <v>279</v>
      </c>
      <c r="E183" s="163"/>
      <c r="F183" s="164"/>
      <c r="G183" s="164"/>
      <c r="H183" s="71"/>
      <c r="I183" s="71"/>
      <c r="J183" s="71"/>
      <c r="K183" s="71"/>
      <c r="L183" s="161"/>
      <c r="M183" s="161"/>
      <c r="N183" s="160"/>
      <c r="O183" s="158"/>
      <c r="P183" s="158"/>
      <c r="Q183" s="158"/>
      <c r="R183" s="6"/>
      <c r="S183" s="6"/>
      <c r="T183" s="6"/>
      <c r="U183" s="6"/>
      <c r="V183" s="6"/>
      <c r="W183" s="5"/>
      <c r="X183" s="104">
        <v>100</v>
      </c>
      <c r="Y183" s="78"/>
      <c r="Z183" s="78"/>
      <c r="AA183" s="5"/>
      <c r="AB183" s="78"/>
      <c r="AC183" s="5">
        <f t="shared" si="32"/>
        <v>100</v>
      </c>
      <c r="AD183" s="77">
        <f t="shared" si="33"/>
        <v>1</v>
      </c>
      <c r="AE183" s="78"/>
    </row>
    <row r="184" spans="1:31" ht="27.75" customHeight="1">
      <c r="A184" s="133"/>
      <c r="B184" s="79"/>
      <c r="C184" s="121"/>
      <c r="D184" s="169" t="s">
        <v>283</v>
      </c>
      <c r="E184" s="163"/>
      <c r="F184" s="164"/>
      <c r="G184" s="164"/>
      <c r="H184" s="71"/>
      <c r="I184" s="71"/>
      <c r="J184" s="71"/>
      <c r="K184" s="71"/>
      <c r="L184" s="161"/>
      <c r="M184" s="161"/>
      <c r="N184" s="160"/>
      <c r="O184" s="158"/>
      <c r="P184" s="158"/>
      <c r="Q184" s="158"/>
      <c r="R184" s="6"/>
      <c r="S184" s="6"/>
      <c r="T184" s="6"/>
      <c r="U184" s="6"/>
      <c r="V184" s="6"/>
      <c r="W184" s="5"/>
      <c r="X184" s="104">
        <v>100</v>
      </c>
      <c r="Y184" s="78"/>
      <c r="Z184" s="78"/>
      <c r="AA184" s="5"/>
      <c r="AB184" s="78"/>
      <c r="AC184" s="5">
        <f t="shared" si="32"/>
        <v>100</v>
      </c>
      <c r="AD184" s="77">
        <f t="shared" si="33"/>
        <v>1</v>
      </c>
      <c r="AE184" s="78"/>
    </row>
    <row r="185" spans="1:31" ht="27.75" customHeight="1">
      <c r="A185" s="133"/>
      <c r="B185" s="79"/>
      <c r="C185" s="121"/>
      <c r="D185" s="169" t="s">
        <v>285</v>
      </c>
      <c r="E185" s="163"/>
      <c r="F185" s="164"/>
      <c r="G185" s="164"/>
      <c r="H185" s="71"/>
      <c r="I185" s="71"/>
      <c r="J185" s="71"/>
      <c r="K185" s="71"/>
      <c r="L185" s="161"/>
      <c r="M185" s="161"/>
      <c r="N185" s="160"/>
      <c r="O185" s="158"/>
      <c r="P185" s="158"/>
      <c r="Q185" s="158"/>
      <c r="R185" s="6"/>
      <c r="S185" s="6"/>
      <c r="T185" s="6"/>
      <c r="U185" s="6"/>
      <c r="V185" s="6"/>
      <c r="W185" s="5"/>
      <c r="X185" s="104">
        <v>100</v>
      </c>
      <c r="Y185" s="78"/>
      <c r="Z185" s="78"/>
      <c r="AA185" s="5"/>
      <c r="AB185" s="78"/>
      <c r="AC185" s="5">
        <f t="shared" si="32"/>
        <v>100</v>
      </c>
      <c r="AD185" s="77">
        <f t="shared" si="33"/>
        <v>1</v>
      </c>
      <c r="AE185" s="78"/>
    </row>
    <row r="186" spans="1:31" ht="27.75" customHeight="1">
      <c r="A186" s="133"/>
      <c r="B186" s="79"/>
      <c r="C186" s="121"/>
      <c r="D186" s="169" t="s">
        <v>287</v>
      </c>
      <c r="E186" s="163"/>
      <c r="F186" s="164"/>
      <c r="G186" s="164"/>
      <c r="H186" s="71"/>
      <c r="I186" s="71"/>
      <c r="J186" s="71"/>
      <c r="K186" s="71"/>
      <c r="L186" s="161"/>
      <c r="M186" s="161"/>
      <c r="N186" s="160"/>
      <c r="O186" s="158"/>
      <c r="P186" s="158"/>
      <c r="Q186" s="158"/>
      <c r="R186" s="6"/>
      <c r="S186" s="6"/>
      <c r="T186" s="6"/>
      <c r="U186" s="6"/>
      <c r="V186" s="6"/>
      <c r="W186" s="5"/>
      <c r="X186" s="104">
        <v>100</v>
      </c>
      <c r="Y186" s="78"/>
      <c r="Z186" s="78"/>
      <c r="AA186" s="5"/>
      <c r="AB186" s="78"/>
      <c r="AC186" s="5">
        <f t="shared" si="32"/>
        <v>100</v>
      </c>
      <c r="AD186" s="77">
        <f t="shared" si="33"/>
        <v>1</v>
      </c>
      <c r="AE186" s="78"/>
    </row>
    <row r="187" spans="1:31" ht="27.75" customHeight="1">
      <c r="A187" s="133"/>
      <c r="B187" s="79"/>
      <c r="C187" s="121"/>
      <c r="D187" s="169" t="s">
        <v>289</v>
      </c>
      <c r="E187" s="163"/>
      <c r="F187" s="164"/>
      <c r="G187" s="164"/>
      <c r="H187" s="71"/>
      <c r="I187" s="71"/>
      <c r="J187" s="71"/>
      <c r="K187" s="71"/>
      <c r="L187" s="161"/>
      <c r="M187" s="161"/>
      <c r="N187" s="160"/>
      <c r="O187" s="158"/>
      <c r="P187" s="158"/>
      <c r="Q187" s="158"/>
      <c r="R187" s="6"/>
      <c r="S187" s="6"/>
      <c r="T187" s="6"/>
      <c r="U187" s="6"/>
      <c r="V187" s="6"/>
      <c r="W187" s="5"/>
      <c r="X187" s="104">
        <v>100</v>
      </c>
      <c r="Y187" s="78"/>
      <c r="Z187" s="78"/>
      <c r="AA187" s="5"/>
      <c r="AB187" s="78"/>
      <c r="AC187" s="5">
        <f t="shared" si="32"/>
        <v>100</v>
      </c>
      <c r="AD187" s="77">
        <f t="shared" si="33"/>
        <v>1</v>
      </c>
      <c r="AE187" s="78"/>
    </row>
    <row r="188" spans="1:31" ht="27.75" customHeight="1">
      <c r="A188" s="133"/>
      <c r="B188" s="79"/>
      <c r="C188" s="121"/>
      <c r="D188" s="169" t="s">
        <v>291</v>
      </c>
      <c r="E188" s="163"/>
      <c r="F188" s="164"/>
      <c r="G188" s="164"/>
      <c r="H188" s="71"/>
      <c r="I188" s="71"/>
      <c r="J188" s="71"/>
      <c r="K188" s="71"/>
      <c r="L188" s="161"/>
      <c r="M188" s="161"/>
      <c r="N188" s="160"/>
      <c r="O188" s="158"/>
      <c r="P188" s="158"/>
      <c r="Q188" s="158"/>
      <c r="R188" s="6"/>
      <c r="S188" s="6"/>
      <c r="T188" s="6"/>
      <c r="U188" s="6"/>
      <c r="V188" s="6"/>
      <c r="W188" s="5"/>
      <c r="X188" s="104">
        <v>100</v>
      </c>
      <c r="Y188" s="78"/>
      <c r="Z188" s="78"/>
      <c r="AA188" s="5"/>
      <c r="AB188" s="78"/>
      <c r="AC188" s="5">
        <f t="shared" si="32"/>
        <v>100</v>
      </c>
      <c r="AD188" s="77">
        <f t="shared" si="33"/>
        <v>1</v>
      </c>
      <c r="AE188" s="78"/>
    </row>
    <row r="189" spans="1:31" ht="27.75" customHeight="1">
      <c r="A189" s="133"/>
      <c r="B189" s="79"/>
      <c r="C189" s="121"/>
      <c r="D189" s="169" t="s">
        <v>293</v>
      </c>
      <c r="E189" s="163"/>
      <c r="F189" s="164"/>
      <c r="G189" s="164"/>
      <c r="H189" s="71"/>
      <c r="I189" s="71"/>
      <c r="J189" s="71"/>
      <c r="K189" s="71"/>
      <c r="L189" s="161"/>
      <c r="M189" s="161"/>
      <c r="N189" s="160"/>
      <c r="O189" s="158"/>
      <c r="P189" s="158"/>
      <c r="Q189" s="158"/>
      <c r="R189" s="6"/>
      <c r="S189" s="6"/>
      <c r="T189" s="6"/>
      <c r="U189" s="6"/>
      <c r="V189" s="6"/>
      <c r="W189" s="5"/>
      <c r="X189" s="104">
        <v>100</v>
      </c>
      <c r="Y189" s="78"/>
      <c r="Z189" s="78"/>
      <c r="AA189" s="5"/>
      <c r="AB189" s="78"/>
      <c r="AC189" s="5">
        <f t="shared" si="32"/>
        <v>100</v>
      </c>
      <c r="AD189" s="77">
        <f t="shared" si="33"/>
        <v>1</v>
      </c>
      <c r="AE189" s="78"/>
    </row>
    <row r="190" spans="1:31" ht="27.75" customHeight="1">
      <c r="A190" s="133"/>
      <c r="B190" s="79"/>
      <c r="C190" s="121"/>
      <c r="D190" s="169" t="s">
        <v>295</v>
      </c>
      <c r="E190" s="163"/>
      <c r="F190" s="164"/>
      <c r="G190" s="164"/>
      <c r="H190" s="71"/>
      <c r="I190" s="71"/>
      <c r="J190" s="71"/>
      <c r="K190" s="71"/>
      <c r="L190" s="161"/>
      <c r="M190" s="161"/>
      <c r="N190" s="160"/>
      <c r="O190" s="158"/>
      <c r="P190" s="158"/>
      <c r="Q190" s="158"/>
      <c r="R190" s="6"/>
      <c r="S190" s="6"/>
      <c r="T190" s="6"/>
      <c r="U190" s="6"/>
      <c r="V190" s="6"/>
      <c r="W190" s="5"/>
      <c r="X190" s="104">
        <v>100</v>
      </c>
      <c r="Y190" s="78"/>
      <c r="Z190" s="78"/>
      <c r="AA190" s="5"/>
      <c r="AB190" s="78"/>
      <c r="AC190" s="5">
        <f t="shared" si="32"/>
        <v>100</v>
      </c>
      <c r="AD190" s="77">
        <f t="shared" si="33"/>
        <v>1</v>
      </c>
      <c r="AE190" s="78"/>
    </row>
    <row r="191" spans="1:31" ht="27.75" customHeight="1">
      <c r="A191" s="133"/>
      <c r="B191" s="79"/>
      <c r="C191" s="121"/>
      <c r="D191" s="169" t="s">
        <v>297</v>
      </c>
      <c r="E191" s="163"/>
      <c r="F191" s="164"/>
      <c r="G191" s="164"/>
      <c r="H191" s="71"/>
      <c r="I191" s="71"/>
      <c r="J191" s="71"/>
      <c r="K191" s="71"/>
      <c r="L191" s="161"/>
      <c r="M191" s="161"/>
      <c r="N191" s="160"/>
      <c r="O191" s="158"/>
      <c r="P191" s="158"/>
      <c r="Q191" s="158"/>
      <c r="R191" s="6"/>
      <c r="S191" s="6"/>
      <c r="T191" s="6"/>
      <c r="U191" s="6"/>
      <c r="V191" s="6"/>
      <c r="W191" s="5"/>
      <c r="X191" s="104">
        <v>100</v>
      </c>
      <c r="Y191" s="78"/>
      <c r="Z191" s="78"/>
      <c r="AA191" s="5"/>
      <c r="AB191" s="78"/>
      <c r="AC191" s="5">
        <f t="shared" si="32"/>
        <v>100</v>
      </c>
      <c r="AD191" s="77">
        <f t="shared" si="33"/>
        <v>1</v>
      </c>
      <c r="AE191" s="78"/>
    </row>
    <row r="192" spans="1:31" ht="27.75" customHeight="1">
      <c r="A192" s="133"/>
      <c r="B192" s="79"/>
      <c r="C192" s="121"/>
      <c r="D192" s="169" t="s">
        <v>299</v>
      </c>
      <c r="E192" s="163"/>
      <c r="F192" s="164"/>
      <c r="G192" s="164"/>
      <c r="H192" s="71"/>
      <c r="I192" s="71"/>
      <c r="J192" s="71"/>
      <c r="K192" s="71"/>
      <c r="L192" s="161"/>
      <c r="M192" s="161"/>
      <c r="N192" s="160"/>
      <c r="O192" s="158"/>
      <c r="P192" s="158"/>
      <c r="Q192" s="158"/>
      <c r="R192" s="6"/>
      <c r="S192" s="6"/>
      <c r="T192" s="6"/>
      <c r="U192" s="6"/>
      <c r="V192" s="6"/>
      <c r="W192" s="5"/>
      <c r="X192" s="104">
        <v>100</v>
      </c>
      <c r="Y192" s="78"/>
      <c r="Z192" s="78"/>
      <c r="AA192" s="5"/>
      <c r="AB192" s="78"/>
      <c r="AC192" s="5">
        <f t="shared" si="32"/>
        <v>100</v>
      </c>
      <c r="AD192" s="77">
        <f t="shared" si="33"/>
        <v>1</v>
      </c>
      <c r="AE192" s="78"/>
    </row>
    <row r="193" spans="1:31" ht="27.75" customHeight="1">
      <c r="A193" s="133"/>
      <c r="B193" s="79"/>
      <c r="C193" s="121"/>
      <c r="D193" s="169" t="s">
        <v>301</v>
      </c>
      <c r="E193" s="163"/>
      <c r="F193" s="164"/>
      <c r="G193" s="164"/>
      <c r="H193" s="71"/>
      <c r="I193" s="71"/>
      <c r="J193" s="71"/>
      <c r="K193" s="71"/>
      <c r="L193" s="161"/>
      <c r="M193" s="161"/>
      <c r="N193" s="160"/>
      <c r="O193" s="158"/>
      <c r="P193" s="158"/>
      <c r="Q193" s="158"/>
      <c r="R193" s="6"/>
      <c r="S193" s="6"/>
      <c r="T193" s="6"/>
      <c r="U193" s="6"/>
      <c r="V193" s="6"/>
      <c r="W193" s="5"/>
      <c r="X193" s="104">
        <v>100</v>
      </c>
      <c r="Y193" s="78"/>
      <c r="Z193" s="78"/>
      <c r="AA193" s="5"/>
      <c r="AB193" s="78"/>
      <c r="AC193" s="5">
        <f t="shared" si="32"/>
        <v>100</v>
      </c>
      <c r="AD193" s="77">
        <f t="shared" si="33"/>
        <v>1</v>
      </c>
      <c r="AE193" s="78"/>
    </row>
    <row r="194" spans="1:31" ht="27.75" customHeight="1">
      <c r="A194" s="133"/>
      <c r="B194" s="79"/>
      <c r="C194" s="121"/>
      <c r="D194" s="169" t="s">
        <v>302</v>
      </c>
      <c r="E194" s="163"/>
      <c r="F194" s="164"/>
      <c r="G194" s="164"/>
      <c r="H194" s="71"/>
      <c r="I194" s="71"/>
      <c r="J194" s="71"/>
      <c r="K194" s="71"/>
      <c r="L194" s="161"/>
      <c r="M194" s="161"/>
      <c r="N194" s="160"/>
      <c r="O194" s="158"/>
      <c r="P194" s="158"/>
      <c r="Q194" s="158"/>
      <c r="R194" s="6"/>
      <c r="S194" s="6"/>
      <c r="T194" s="6"/>
      <c r="U194" s="6"/>
      <c r="V194" s="6"/>
      <c r="W194" s="5"/>
      <c r="X194" s="104">
        <v>100</v>
      </c>
      <c r="Y194" s="78"/>
      <c r="Z194" s="78"/>
      <c r="AA194" s="5"/>
      <c r="AB194" s="78"/>
      <c r="AC194" s="5">
        <f t="shared" si="32"/>
        <v>100</v>
      </c>
      <c r="AD194" s="77">
        <f t="shared" si="33"/>
        <v>1</v>
      </c>
      <c r="AE194" s="78"/>
    </row>
    <row r="195" spans="1:31" ht="27.75" customHeight="1">
      <c r="A195" s="133"/>
      <c r="B195" s="79"/>
      <c r="C195" s="121"/>
      <c r="D195" s="169" t="s">
        <v>304</v>
      </c>
      <c r="E195" s="163"/>
      <c r="F195" s="164"/>
      <c r="G195" s="164"/>
      <c r="H195" s="71"/>
      <c r="I195" s="71"/>
      <c r="J195" s="71"/>
      <c r="K195" s="71"/>
      <c r="L195" s="161"/>
      <c r="M195" s="161"/>
      <c r="N195" s="160"/>
      <c r="O195" s="158"/>
      <c r="P195" s="158"/>
      <c r="Q195" s="158"/>
      <c r="R195" s="6"/>
      <c r="S195" s="6"/>
      <c r="T195" s="6"/>
      <c r="U195" s="6"/>
      <c r="V195" s="6"/>
      <c r="W195" s="5"/>
      <c r="X195" s="104">
        <v>100</v>
      </c>
      <c r="Y195" s="78"/>
      <c r="Z195" s="78"/>
      <c r="AA195" s="5"/>
      <c r="AB195" s="78"/>
      <c r="AC195" s="5">
        <f t="shared" si="32"/>
        <v>100</v>
      </c>
      <c r="AD195" s="77">
        <f t="shared" si="33"/>
        <v>1</v>
      </c>
      <c r="AE195" s="78"/>
    </row>
    <row r="196" spans="1:31" ht="27.75" customHeight="1">
      <c r="A196" s="133"/>
      <c r="B196" s="79"/>
      <c r="C196" s="121"/>
      <c r="D196" s="169" t="s">
        <v>306</v>
      </c>
      <c r="E196" s="163"/>
      <c r="F196" s="164"/>
      <c r="G196" s="164"/>
      <c r="H196" s="71"/>
      <c r="I196" s="71"/>
      <c r="J196" s="71"/>
      <c r="K196" s="71"/>
      <c r="L196" s="161"/>
      <c r="M196" s="161"/>
      <c r="N196" s="160"/>
      <c r="O196" s="158"/>
      <c r="P196" s="158"/>
      <c r="Q196" s="158"/>
      <c r="R196" s="6"/>
      <c r="S196" s="6"/>
      <c r="T196" s="6"/>
      <c r="U196" s="6"/>
      <c r="V196" s="6"/>
      <c r="W196" s="5"/>
      <c r="X196" s="104">
        <v>100</v>
      </c>
      <c r="Y196" s="78"/>
      <c r="Z196" s="78"/>
      <c r="AA196" s="5"/>
      <c r="AB196" s="78"/>
      <c r="AC196" s="5">
        <f t="shared" si="32"/>
        <v>100</v>
      </c>
      <c r="AD196" s="77">
        <f t="shared" si="33"/>
        <v>1</v>
      </c>
      <c r="AE196" s="78"/>
    </row>
    <row r="197" spans="1:31" ht="27.75" customHeight="1">
      <c r="A197" s="133"/>
      <c r="B197" s="79"/>
      <c r="C197" s="121"/>
      <c r="D197" s="169" t="s">
        <v>309</v>
      </c>
      <c r="E197" s="163"/>
      <c r="F197" s="164"/>
      <c r="G197" s="164"/>
      <c r="H197" s="71"/>
      <c r="I197" s="71"/>
      <c r="J197" s="71"/>
      <c r="K197" s="71"/>
      <c r="L197" s="161"/>
      <c r="M197" s="161"/>
      <c r="N197" s="160"/>
      <c r="O197" s="158"/>
      <c r="P197" s="158"/>
      <c r="Q197" s="158"/>
      <c r="R197" s="6"/>
      <c r="S197" s="6"/>
      <c r="T197" s="6"/>
      <c r="U197" s="6"/>
      <c r="V197" s="6"/>
      <c r="W197" s="5"/>
      <c r="X197" s="104">
        <v>100</v>
      </c>
      <c r="Y197" s="78"/>
      <c r="Z197" s="78"/>
      <c r="AA197" s="5"/>
      <c r="AB197" s="78"/>
      <c r="AC197" s="5">
        <f t="shared" si="32"/>
        <v>100</v>
      </c>
      <c r="AD197" s="77">
        <f t="shared" si="33"/>
        <v>1</v>
      </c>
      <c r="AE197" s="78"/>
    </row>
    <row r="198" spans="1:31" ht="27.75" customHeight="1">
      <c r="A198" s="133"/>
      <c r="B198" s="79"/>
      <c r="C198" s="121"/>
      <c r="D198" s="162" t="s">
        <v>41</v>
      </c>
      <c r="E198" s="163"/>
      <c r="F198" s="164"/>
      <c r="G198" s="164"/>
      <c r="H198" s="71"/>
      <c r="I198" s="71"/>
      <c r="J198" s="71"/>
      <c r="K198" s="71"/>
      <c r="L198" s="161"/>
      <c r="M198" s="161"/>
      <c r="N198" s="160"/>
      <c r="O198" s="158"/>
      <c r="P198" s="158"/>
      <c r="Q198" s="158"/>
      <c r="R198" s="6"/>
      <c r="S198" s="6"/>
      <c r="T198" s="6"/>
      <c r="U198" s="6"/>
      <c r="V198" s="6"/>
      <c r="W198" s="5"/>
      <c r="X198" s="104">
        <v>100</v>
      </c>
      <c r="Y198" s="78"/>
      <c r="Z198" s="78"/>
      <c r="AA198" s="5"/>
      <c r="AB198" s="78"/>
      <c r="AC198" s="5">
        <f>SUM(AC157:AC197)</f>
        <v>4100</v>
      </c>
      <c r="AD198" s="77">
        <f t="shared" si="33"/>
        <v>41</v>
      </c>
      <c r="AE198" s="78"/>
    </row>
    <row r="199" spans="1:31" ht="27.75" customHeight="1">
      <c r="A199" s="214"/>
      <c r="B199" s="210" t="s">
        <v>382</v>
      </c>
      <c r="C199" s="219"/>
      <c r="D199" s="220"/>
      <c r="E199" s="70" t="s">
        <v>95</v>
      </c>
      <c r="F199" s="70" t="s">
        <v>185</v>
      </c>
      <c r="G199" s="70" t="s">
        <v>359</v>
      </c>
      <c r="H199" s="71"/>
      <c r="I199" s="71"/>
      <c r="J199" s="71"/>
      <c r="K199" s="70" t="s">
        <v>28</v>
      </c>
      <c r="L199" s="181" t="s">
        <v>106</v>
      </c>
      <c r="M199" s="181" t="s">
        <v>106</v>
      </c>
      <c r="N199" s="182">
        <v>1</v>
      </c>
      <c r="O199" s="6"/>
      <c r="P199" s="6"/>
      <c r="Q199" s="6"/>
      <c r="R199" s="6"/>
      <c r="S199" s="6"/>
      <c r="T199" s="6"/>
      <c r="U199" s="6"/>
      <c r="V199" s="6"/>
      <c r="W199" s="5"/>
      <c r="X199" s="104"/>
      <c r="Y199" s="77"/>
      <c r="Z199" s="78"/>
      <c r="AA199" s="5"/>
      <c r="AB199" s="78"/>
      <c r="AC199" s="5"/>
      <c r="AD199" s="77"/>
      <c r="AE199" s="78"/>
    </row>
    <row r="200" spans="1:31" ht="27.75" customHeight="1">
      <c r="A200" s="214"/>
      <c r="B200" s="210" t="s">
        <v>383</v>
      </c>
      <c r="C200" s="219"/>
      <c r="D200" s="220"/>
      <c r="E200" s="70" t="s">
        <v>117</v>
      </c>
      <c r="F200" s="214"/>
      <c r="G200" s="70" t="s">
        <v>186</v>
      </c>
      <c r="H200" s="71"/>
      <c r="I200" s="71"/>
      <c r="J200" s="71"/>
      <c r="K200" s="70" t="s">
        <v>53</v>
      </c>
      <c r="L200" s="71"/>
      <c r="M200" s="71"/>
      <c r="N200" s="58"/>
      <c r="O200" s="6"/>
      <c r="P200" s="6"/>
      <c r="Q200" s="6"/>
      <c r="R200" s="6"/>
      <c r="S200" s="6"/>
      <c r="T200" s="6"/>
      <c r="U200" s="6"/>
      <c r="V200" s="6"/>
      <c r="W200" s="5"/>
      <c r="X200" s="77"/>
      <c r="Y200" s="77"/>
      <c r="Z200" s="78"/>
      <c r="AA200" s="5"/>
      <c r="AB200" s="78"/>
      <c r="AC200" s="5"/>
      <c r="AD200" s="77"/>
      <c r="AE200" s="78"/>
    </row>
    <row r="201" spans="1:31" ht="27.75" customHeight="1">
      <c r="A201" s="214"/>
      <c r="B201" s="210" t="s">
        <v>379</v>
      </c>
      <c r="C201" s="222"/>
      <c r="D201" s="223"/>
      <c r="E201" s="214"/>
      <c r="F201" s="214"/>
      <c r="G201" s="70" t="s">
        <v>86</v>
      </c>
      <c r="H201" s="71"/>
      <c r="I201" s="71"/>
      <c r="J201" s="71"/>
      <c r="K201" s="71"/>
      <c r="L201" s="71"/>
      <c r="M201" s="71"/>
      <c r="N201" s="58"/>
      <c r="O201" s="6"/>
      <c r="P201" s="6"/>
      <c r="Q201" s="6"/>
      <c r="R201" s="6"/>
      <c r="S201" s="6"/>
      <c r="T201" s="6"/>
      <c r="U201" s="6"/>
      <c r="V201" s="6"/>
      <c r="W201" s="5"/>
      <c r="X201" s="77"/>
      <c r="Y201" s="77"/>
      <c r="Z201" s="78"/>
      <c r="AA201" s="5"/>
      <c r="AB201" s="78"/>
      <c r="AC201" s="5"/>
      <c r="AD201" s="77"/>
      <c r="AE201" s="78"/>
    </row>
    <row r="202" spans="1:31" ht="27.75" customHeight="1">
      <c r="A202" s="214"/>
      <c r="B202" s="224" t="s">
        <v>133</v>
      </c>
      <c r="C202" s="121">
        <v>0.8</v>
      </c>
      <c r="D202" s="225"/>
      <c r="E202" s="214"/>
      <c r="F202" s="214"/>
      <c r="G202" s="70" t="s">
        <v>87</v>
      </c>
      <c r="H202" s="215">
        <v>0</v>
      </c>
      <c r="I202" s="71">
        <v>0</v>
      </c>
      <c r="J202" s="71">
        <f t="shared" ref="J202:J205" si="34">SUM(H202:I202)</f>
        <v>0</v>
      </c>
      <c r="K202" s="71"/>
      <c r="L202" s="71"/>
      <c r="M202" s="71"/>
      <c r="N202" s="58"/>
      <c r="O202" s="6"/>
      <c r="P202" s="6"/>
      <c r="Q202" s="6"/>
      <c r="R202" s="6"/>
      <c r="S202" s="6"/>
      <c r="T202" s="6"/>
      <c r="U202" s="6"/>
      <c r="V202" s="6"/>
      <c r="W202" s="5"/>
      <c r="X202" s="230" t="s">
        <v>384</v>
      </c>
      <c r="Y202" s="230" t="s">
        <v>384</v>
      </c>
      <c r="Z202" s="78"/>
      <c r="AA202" s="5"/>
      <c r="AB202" s="78"/>
      <c r="AC202" s="5"/>
      <c r="AD202" s="77"/>
      <c r="AE202" s="78"/>
    </row>
    <row r="203" spans="1:31" ht="27.75" customHeight="1">
      <c r="A203" s="214"/>
      <c r="B203" s="224" t="s">
        <v>145</v>
      </c>
      <c r="C203" s="121">
        <v>0.8</v>
      </c>
      <c r="D203" s="225"/>
      <c r="E203" s="214"/>
      <c r="F203" s="214"/>
      <c r="G203" s="70" t="s">
        <v>380</v>
      </c>
      <c r="H203" s="215">
        <v>0</v>
      </c>
      <c r="I203" s="71">
        <v>0</v>
      </c>
      <c r="J203" s="71">
        <f t="shared" si="34"/>
        <v>0</v>
      </c>
      <c r="K203" s="214"/>
      <c r="L203" s="214"/>
      <c r="M203" s="214"/>
      <c r="N203" s="227"/>
      <c r="O203" s="6"/>
      <c r="P203" s="6"/>
      <c r="Q203" s="6"/>
      <c r="R203" s="6"/>
      <c r="S203" s="6"/>
      <c r="T203" s="6"/>
      <c r="U203" s="6"/>
      <c r="V203" s="6"/>
      <c r="W203" s="5"/>
      <c r="X203" s="231" t="e">
        <f t="shared" ref="X203:Y203" si="35">#REF!</f>
        <v>#REF!</v>
      </c>
      <c r="Y203" s="231" t="e">
        <f t="shared" si="35"/>
        <v>#REF!</v>
      </c>
      <c r="Z203" s="78"/>
      <c r="AA203" s="5"/>
      <c r="AB203" s="78"/>
      <c r="AC203" s="5"/>
      <c r="AD203" s="77"/>
      <c r="AE203" s="78"/>
    </row>
    <row r="204" spans="1:31" ht="27.75" customHeight="1">
      <c r="A204" s="214"/>
      <c r="B204" s="224" t="s">
        <v>151</v>
      </c>
      <c r="C204" s="121">
        <v>0.8</v>
      </c>
      <c r="D204" s="225"/>
      <c r="E204" s="214"/>
      <c r="F204" s="214"/>
      <c r="G204" s="214"/>
      <c r="H204" s="215">
        <v>0</v>
      </c>
      <c r="I204" s="71">
        <v>0</v>
      </c>
      <c r="J204" s="71">
        <f t="shared" si="34"/>
        <v>0</v>
      </c>
      <c r="K204" s="214"/>
      <c r="L204" s="214"/>
      <c r="M204" s="214"/>
      <c r="N204" s="227"/>
      <c r="O204" s="6"/>
      <c r="P204" s="6"/>
      <c r="Q204" s="6"/>
      <c r="R204" s="6"/>
      <c r="S204" s="6"/>
      <c r="T204" s="6"/>
      <c r="U204" s="6"/>
      <c r="V204" s="6"/>
      <c r="W204" s="5"/>
      <c r="X204" s="77"/>
      <c r="Y204" s="77"/>
      <c r="Z204" s="78"/>
      <c r="AA204" s="5"/>
      <c r="AB204" s="78"/>
      <c r="AC204" s="5"/>
      <c r="AD204" s="77"/>
      <c r="AE204" s="78"/>
    </row>
    <row r="205" spans="1:31" ht="27.75" customHeight="1">
      <c r="A205" s="214"/>
      <c r="B205" s="224" t="s">
        <v>70</v>
      </c>
      <c r="C205" s="121">
        <v>0.8</v>
      </c>
      <c r="D205" s="225"/>
      <c r="E205" s="214"/>
      <c r="F205" s="214"/>
      <c r="G205" s="214"/>
      <c r="H205" s="71">
        <f t="shared" ref="H205:I205" si="36">SUM(H202:H204)</f>
        <v>0</v>
      </c>
      <c r="I205" s="71">
        <f t="shared" si="36"/>
        <v>0</v>
      </c>
      <c r="J205" s="71">
        <f t="shared" si="34"/>
        <v>0</v>
      </c>
      <c r="K205" s="214"/>
      <c r="L205" s="214"/>
      <c r="M205" s="214"/>
      <c r="N205" s="227"/>
      <c r="O205" s="6"/>
      <c r="P205" s="6"/>
      <c r="Q205" s="6"/>
      <c r="R205" s="6"/>
      <c r="S205" s="6"/>
      <c r="T205" s="6"/>
      <c r="U205" s="6"/>
      <c r="V205" s="6"/>
      <c r="W205" s="5"/>
      <c r="X205" s="77"/>
      <c r="Y205" s="77"/>
      <c r="Z205" s="78"/>
      <c r="AA205" s="5"/>
      <c r="AB205" s="78"/>
      <c r="AC205" s="5"/>
      <c r="AD205" s="77"/>
      <c r="AE205" s="78"/>
    </row>
    <row r="206" spans="1:31" ht="27.75" customHeight="1">
      <c r="A206" s="232"/>
      <c r="B206" s="105" t="s">
        <v>381</v>
      </c>
      <c r="C206" s="107"/>
      <c r="D206" s="228"/>
      <c r="E206" s="232"/>
      <c r="F206" s="232"/>
      <c r="G206" s="232"/>
      <c r="H206" s="203"/>
      <c r="I206" s="203"/>
      <c r="J206" s="203"/>
      <c r="K206" s="232"/>
      <c r="L206" s="232"/>
      <c r="M206" s="232"/>
      <c r="N206" s="227"/>
      <c r="O206" s="6"/>
      <c r="P206" s="6"/>
      <c r="Q206" s="6"/>
      <c r="R206" s="6"/>
      <c r="S206" s="6"/>
      <c r="T206" s="6"/>
      <c r="U206" s="6"/>
      <c r="V206" s="6"/>
      <c r="W206" s="5"/>
      <c r="X206" s="77"/>
      <c r="Y206" s="77"/>
      <c r="Z206" s="78"/>
      <c r="AA206" s="5"/>
      <c r="AB206" s="78"/>
      <c r="AC206" s="5"/>
      <c r="AD206" s="77"/>
      <c r="AE206" s="78"/>
    </row>
    <row r="207" spans="1:31" ht="27.75" customHeight="1">
      <c r="A207" s="133"/>
      <c r="B207" s="79"/>
      <c r="C207" s="121"/>
      <c r="D207" s="169" t="s">
        <v>202</v>
      </c>
      <c r="E207" s="163"/>
      <c r="F207" s="164"/>
      <c r="G207" s="164"/>
      <c r="H207" s="71"/>
      <c r="I207" s="71"/>
      <c r="J207" s="71"/>
      <c r="K207" s="71"/>
      <c r="L207" s="161"/>
      <c r="M207" s="161"/>
      <c r="N207" s="160"/>
      <c r="O207" s="158"/>
      <c r="P207" s="158"/>
      <c r="Q207" s="158"/>
      <c r="R207" s="6"/>
      <c r="S207" s="6"/>
      <c r="T207" s="6"/>
      <c r="U207" s="6"/>
      <c r="V207" s="6"/>
      <c r="W207" s="5"/>
      <c r="X207" s="104">
        <v>80</v>
      </c>
      <c r="Y207" s="78"/>
      <c r="Z207" s="78"/>
      <c r="AA207" s="5"/>
      <c r="AB207" s="78"/>
      <c r="AC207" s="5">
        <f t="shared" ref="AC207:AC247" si="37">SUM(X207:AB207)</f>
        <v>80</v>
      </c>
      <c r="AD207" s="77">
        <f t="shared" ref="AD207:AD248" si="38">AC207/X207</f>
        <v>1</v>
      </c>
      <c r="AE207" s="78"/>
    </row>
    <row r="208" spans="1:31" ht="27.75" customHeight="1">
      <c r="A208" s="133"/>
      <c r="B208" s="79"/>
      <c r="C208" s="121"/>
      <c r="D208" s="169" t="s">
        <v>205</v>
      </c>
      <c r="E208" s="163"/>
      <c r="F208" s="164"/>
      <c r="G208" s="164"/>
      <c r="H208" s="71"/>
      <c r="I208" s="71"/>
      <c r="J208" s="71"/>
      <c r="K208" s="71"/>
      <c r="L208" s="161"/>
      <c r="M208" s="161"/>
      <c r="N208" s="160"/>
      <c r="O208" s="158"/>
      <c r="P208" s="158"/>
      <c r="Q208" s="158"/>
      <c r="R208" s="6"/>
      <c r="S208" s="6"/>
      <c r="T208" s="6"/>
      <c r="U208" s="6"/>
      <c r="V208" s="6"/>
      <c r="W208" s="5"/>
      <c r="X208" s="104">
        <v>80</v>
      </c>
      <c r="Y208" s="78"/>
      <c r="Z208" s="78"/>
      <c r="AA208" s="5"/>
      <c r="AB208" s="78"/>
      <c r="AC208" s="5">
        <f t="shared" si="37"/>
        <v>80</v>
      </c>
      <c r="AD208" s="77">
        <f t="shared" si="38"/>
        <v>1</v>
      </c>
      <c r="AE208" s="78"/>
    </row>
    <row r="209" spans="1:31" ht="27.75" customHeight="1">
      <c r="A209" s="133"/>
      <c r="B209" s="79"/>
      <c r="C209" s="121"/>
      <c r="D209" s="169" t="s">
        <v>210</v>
      </c>
      <c r="E209" s="163"/>
      <c r="F209" s="164"/>
      <c r="G209" s="164"/>
      <c r="H209" s="71"/>
      <c r="I209" s="71"/>
      <c r="J209" s="71"/>
      <c r="K209" s="71"/>
      <c r="L209" s="161"/>
      <c r="M209" s="161"/>
      <c r="N209" s="160"/>
      <c r="O209" s="158"/>
      <c r="P209" s="158"/>
      <c r="Q209" s="158"/>
      <c r="R209" s="6"/>
      <c r="S209" s="6"/>
      <c r="T209" s="6"/>
      <c r="U209" s="6"/>
      <c r="V209" s="6"/>
      <c r="W209" s="5"/>
      <c r="X209" s="104">
        <v>80</v>
      </c>
      <c r="Y209" s="78"/>
      <c r="Z209" s="78"/>
      <c r="AA209" s="5"/>
      <c r="AB209" s="78"/>
      <c r="AC209" s="5">
        <f t="shared" si="37"/>
        <v>80</v>
      </c>
      <c r="AD209" s="77">
        <f t="shared" si="38"/>
        <v>1</v>
      </c>
      <c r="AE209" s="78"/>
    </row>
    <row r="210" spans="1:31" ht="27.75" customHeight="1">
      <c r="A210" s="133"/>
      <c r="B210" s="79"/>
      <c r="C210" s="121"/>
      <c r="D210" s="169" t="s">
        <v>213</v>
      </c>
      <c r="E210" s="163"/>
      <c r="F210" s="164"/>
      <c r="G210" s="164"/>
      <c r="H210" s="71"/>
      <c r="I210" s="71"/>
      <c r="J210" s="71"/>
      <c r="K210" s="71"/>
      <c r="L210" s="161"/>
      <c r="M210" s="161"/>
      <c r="N210" s="160"/>
      <c r="O210" s="158"/>
      <c r="P210" s="158"/>
      <c r="Q210" s="158"/>
      <c r="R210" s="6"/>
      <c r="S210" s="6"/>
      <c r="T210" s="6"/>
      <c r="U210" s="6"/>
      <c r="V210" s="6"/>
      <c r="W210" s="5"/>
      <c r="X210" s="104">
        <v>80</v>
      </c>
      <c r="Y210" s="78"/>
      <c r="Z210" s="78"/>
      <c r="AA210" s="5"/>
      <c r="AB210" s="78"/>
      <c r="AC210" s="5">
        <f t="shared" si="37"/>
        <v>80</v>
      </c>
      <c r="AD210" s="77">
        <f t="shared" si="38"/>
        <v>1</v>
      </c>
      <c r="AE210" s="78"/>
    </row>
    <row r="211" spans="1:31" ht="27.75" customHeight="1">
      <c r="A211" s="133"/>
      <c r="B211" s="79"/>
      <c r="C211" s="121"/>
      <c r="D211" s="169" t="s">
        <v>216</v>
      </c>
      <c r="E211" s="163"/>
      <c r="F211" s="164"/>
      <c r="G211" s="164"/>
      <c r="H211" s="71"/>
      <c r="I211" s="71"/>
      <c r="J211" s="71"/>
      <c r="K211" s="71"/>
      <c r="L211" s="161"/>
      <c r="M211" s="161"/>
      <c r="N211" s="160"/>
      <c r="O211" s="158"/>
      <c r="P211" s="158"/>
      <c r="Q211" s="158"/>
      <c r="R211" s="6"/>
      <c r="S211" s="6"/>
      <c r="T211" s="6"/>
      <c r="U211" s="6"/>
      <c r="V211" s="6"/>
      <c r="W211" s="5"/>
      <c r="X211" s="104">
        <v>80</v>
      </c>
      <c r="Y211" s="78"/>
      <c r="Z211" s="78"/>
      <c r="AA211" s="5"/>
      <c r="AB211" s="78"/>
      <c r="AC211" s="5">
        <f t="shared" si="37"/>
        <v>80</v>
      </c>
      <c r="AD211" s="77">
        <f t="shared" si="38"/>
        <v>1</v>
      </c>
      <c r="AE211" s="78"/>
    </row>
    <row r="212" spans="1:31" ht="27.75" customHeight="1">
      <c r="A212" s="133"/>
      <c r="B212" s="79"/>
      <c r="C212" s="121"/>
      <c r="D212" s="169" t="s">
        <v>218</v>
      </c>
      <c r="E212" s="163"/>
      <c r="F212" s="164"/>
      <c r="G212" s="164"/>
      <c r="H212" s="71"/>
      <c r="I212" s="71"/>
      <c r="J212" s="71"/>
      <c r="K212" s="71"/>
      <c r="L212" s="161"/>
      <c r="M212" s="161"/>
      <c r="N212" s="160"/>
      <c r="O212" s="158"/>
      <c r="P212" s="158"/>
      <c r="Q212" s="158"/>
      <c r="R212" s="6"/>
      <c r="S212" s="6"/>
      <c r="T212" s="6"/>
      <c r="U212" s="6"/>
      <c r="V212" s="6"/>
      <c r="W212" s="5"/>
      <c r="X212" s="104">
        <v>80</v>
      </c>
      <c r="Y212" s="78"/>
      <c r="Z212" s="78"/>
      <c r="AA212" s="5"/>
      <c r="AB212" s="78"/>
      <c r="AC212" s="5">
        <f t="shared" si="37"/>
        <v>80</v>
      </c>
      <c r="AD212" s="77">
        <f t="shared" si="38"/>
        <v>1</v>
      </c>
      <c r="AE212" s="78"/>
    </row>
    <row r="213" spans="1:31" ht="27.75" customHeight="1">
      <c r="A213" s="133"/>
      <c r="B213" s="79"/>
      <c r="C213" s="121"/>
      <c r="D213" s="169" t="s">
        <v>220</v>
      </c>
      <c r="E213" s="163"/>
      <c r="F213" s="164"/>
      <c r="G213" s="164"/>
      <c r="H213" s="71"/>
      <c r="I213" s="71"/>
      <c r="J213" s="71"/>
      <c r="K213" s="71"/>
      <c r="L213" s="161"/>
      <c r="M213" s="161"/>
      <c r="N213" s="160"/>
      <c r="O213" s="158"/>
      <c r="P213" s="158"/>
      <c r="Q213" s="158"/>
      <c r="R213" s="6"/>
      <c r="S213" s="6"/>
      <c r="T213" s="6"/>
      <c r="U213" s="6"/>
      <c r="V213" s="6"/>
      <c r="W213" s="5"/>
      <c r="X213" s="104">
        <v>80</v>
      </c>
      <c r="Y213" s="78"/>
      <c r="Z213" s="78"/>
      <c r="AA213" s="5"/>
      <c r="AB213" s="78"/>
      <c r="AC213" s="5">
        <f t="shared" si="37"/>
        <v>80</v>
      </c>
      <c r="AD213" s="77">
        <f t="shared" si="38"/>
        <v>1</v>
      </c>
      <c r="AE213" s="78"/>
    </row>
    <row r="214" spans="1:31" ht="27.75" customHeight="1">
      <c r="A214" s="133"/>
      <c r="B214" s="79"/>
      <c r="C214" s="121"/>
      <c r="D214" s="169" t="s">
        <v>223</v>
      </c>
      <c r="E214" s="163"/>
      <c r="F214" s="164"/>
      <c r="G214" s="164"/>
      <c r="H214" s="71"/>
      <c r="I214" s="71"/>
      <c r="J214" s="71"/>
      <c r="K214" s="71"/>
      <c r="L214" s="161"/>
      <c r="M214" s="161"/>
      <c r="N214" s="160"/>
      <c r="O214" s="158"/>
      <c r="P214" s="158"/>
      <c r="Q214" s="158"/>
      <c r="R214" s="6"/>
      <c r="S214" s="6"/>
      <c r="T214" s="6"/>
      <c r="U214" s="6"/>
      <c r="V214" s="6"/>
      <c r="W214" s="5"/>
      <c r="X214" s="104">
        <v>80</v>
      </c>
      <c r="Y214" s="78"/>
      <c r="Z214" s="78"/>
      <c r="AA214" s="5"/>
      <c r="AB214" s="78"/>
      <c r="AC214" s="5">
        <f t="shared" si="37"/>
        <v>80</v>
      </c>
      <c r="AD214" s="77">
        <f t="shared" si="38"/>
        <v>1</v>
      </c>
      <c r="AE214" s="78"/>
    </row>
    <row r="215" spans="1:31" ht="27.75" customHeight="1">
      <c r="A215" s="133"/>
      <c r="B215" s="79"/>
      <c r="C215" s="121"/>
      <c r="D215" s="169" t="s">
        <v>225</v>
      </c>
      <c r="E215" s="163"/>
      <c r="F215" s="164"/>
      <c r="G215" s="164"/>
      <c r="H215" s="71"/>
      <c r="I215" s="71"/>
      <c r="J215" s="71"/>
      <c r="K215" s="71"/>
      <c r="L215" s="161"/>
      <c r="M215" s="161"/>
      <c r="N215" s="160"/>
      <c r="O215" s="158"/>
      <c r="P215" s="158"/>
      <c r="Q215" s="158"/>
      <c r="R215" s="6"/>
      <c r="S215" s="6"/>
      <c r="T215" s="6"/>
      <c r="U215" s="6"/>
      <c r="V215" s="6"/>
      <c r="W215" s="5"/>
      <c r="X215" s="104">
        <v>80</v>
      </c>
      <c r="Y215" s="78"/>
      <c r="Z215" s="78"/>
      <c r="AA215" s="5"/>
      <c r="AB215" s="78"/>
      <c r="AC215" s="5">
        <f t="shared" si="37"/>
        <v>80</v>
      </c>
      <c r="AD215" s="77">
        <f t="shared" si="38"/>
        <v>1</v>
      </c>
      <c r="AE215" s="78"/>
    </row>
    <row r="216" spans="1:31" ht="27.75" customHeight="1">
      <c r="A216" s="133"/>
      <c r="B216" s="79"/>
      <c r="C216" s="121"/>
      <c r="D216" s="169" t="s">
        <v>227</v>
      </c>
      <c r="E216" s="163"/>
      <c r="F216" s="164"/>
      <c r="G216" s="164"/>
      <c r="H216" s="71"/>
      <c r="I216" s="71"/>
      <c r="J216" s="71"/>
      <c r="K216" s="71"/>
      <c r="L216" s="161"/>
      <c r="M216" s="161"/>
      <c r="N216" s="160"/>
      <c r="O216" s="158"/>
      <c r="P216" s="158"/>
      <c r="Q216" s="158"/>
      <c r="R216" s="6"/>
      <c r="S216" s="6"/>
      <c r="T216" s="6"/>
      <c r="U216" s="6"/>
      <c r="V216" s="6"/>
      <c r="W216" s="5"/>
      <c r="X216" s="104">
        <v>80</v>
      </c>
      <c r="Y216" s="78"/>
      <c r="Z216" s="78"/>
      <c r="AA216" s="5"/>
      <c r="AB216" s="78"/>
      <c r="AC216" s="5">
        <f t="shared" si="37"/>
        <v>80</v>
      </c>
      <c r="AD216" s="77">
        <f t="shared" si="38"/>
        <v>1</v>
      </c>
      <c r="AE216" s="78"/>
    </row>
    <row r="217" spans="1:31" ht="27.75" customHeight="1">
      <c r="A217" s="133"/>
      <c r="B217" s="79"/>
      <c r="C217" s="121"/>
      <c r="D217" s="169" t="s">
        <v>229</v>
      </c>
      <c r="E217" s="163"/>
      <c r="F217" s="164"/>
      <c r="G217" s="164"/>
      <c r="H217" s="71"/>
      <c r="I217" s="71"/>
      <c r="J217" s="71"/>
      <c r="K217" s="71"/>
      <c r="L217" s="161"/>
      <c r="M217" s="161"/>
      <c r="N217" s="160"/>
      <c r="O217" s="158"/>
      <c r="P217" s="158"/>
      <c r="Q217" s="158"/>
      <c r="R217" s="6"/>
      <c r="S217" s="6"/>
      <c r="T217" s="6"/>
      <c r="U217" s="6"/>
      <c r="V217" s="6"/>
      <c r="W217" s="5"/>
      <c r="X217" s="104">
        <v>80</v>
      </c>
      <c r="Y217" s="78"/>
      <c r="Z217" s="78"/>
      <c r="AA217" s="5"/>
      <c r="AB217" s="78"/>
      <c r="AC217" s="5">
        <f t="shared" si="37"/>
        <v>80</v>
      </c>
      <c r="AD217" s="77">
        <f t="shared" si="38"/>
        <v>1</v>
      </c>
      <c r="AE217" s="78"/>
    </row>
    <row r="218" spans="1:31" ht="27.75" customHeight="1">
      <c r="A218" s="133"/>
      <c r="B218" s="79"/>
      <c r="C218" s="121"/>
      <c r="D218" s="169" t="s">
        <v>234</v>
      </c>
      <c r="E218" s="163"/>
      <c r="F218" s="164"/>
      <c r="G218" s="164"/>
      <c r="H218" s="71"/>
      <c r="I218" s="71"/>
      <c r="J218" s="71"/>
      <c r="K218" s="71"/>
      <c r="L218" s="161"/>
      <c r="M218" s="161"/>
      <c r="N218" s="160"/>
      <c r="O218" s="158"/>
      <c r="P218" s="158"/>
      <c r="Q218" s="158"/>
      <c r="R218" s="6"/>
      <c r="S218" s="6"/>
      <c r="T218" s="6"/>
      <c r="U218" s="6"/>
      <c r="V218" s="6"/>
      <c r="W218" s="5"/>
      <c r="X218" s="104">
        <v>80</v>
      </c>
      <c r="Y218" s="78"/>
      <c r="Z218" s="78"/>
      <c r="AA218" s="5"/>
      <c r="AB218" s="78"/>
      <c r="AC218" s="5">
        <f t="shared" si="37"/>
        <v>80</v>
      </c>
      <c r="AD218" s="77">
        <f t="shared" si="38"/>
        <v>1</v>
      </c>
      <c r="AE218" s="78"/>
    </row>
    <row r="219" spans="1:31" ht="27.75" customHeight="1">
      <c r="A219" s="133"/>
      <c r="B219" s="79"/>
      <c r="C219" s="121"/>
      <c r="D219" s="169" t="s">
        <v>236</v>
      </c>
      <c r="E219" s="163"/>
      <c r="F219" s="164"/>
      <c r="G219" s="164"/>
      <c r="H219" s="71"/>
      <c r="I219" s="71"/>
      <c r="J219" s="71"/>
      <c r="K219" s="71"/>
      <c r="L219" s="161"/>
      <c r="M219" s="161"/>
      <c r="N219" s="160"/>
      <c r="O219" s="158"/>
      <c r="P219" s="158"/>
      <c r="Q219" s="158"/>
      <c r="R219" s="6"/>
      <c r="S219" s="6"/>
      <c r="T219" s="6"/>
      <c r="U219" s="6"/>
      <c r="V219" s="6"/>
      <c r="W219" s="5"/>
      <c r="X219" s="104">
        <v>80</v>
      </c>
      <c r="Y219" s="78"/>
      <c r="Z219" s="78"/>
      <c r="AA219" s="5"/>
      <c r="AB219" s="78"/>
      <c r="AC219" s="5">
        <f t="shared" si="37"/>
        <v>80</v>
      </c>
      <c r="AD219" s="77">
        <f t="shared" si="38"/>
        <v>1</v>
      </c>
      <c r="AE219" s="78"/>
    </row>
    <row r="220" spans="1:31" ht="27.75" customHeight="1">
      <c r="A220" s="133"/>
      <c r="B220" s="79"/>
      <c r="C220" s="121"/>
      <c r="D220" s="169" t="s">
        <v>241</v>
      </c>
      <c r="E220" s="163"/>
      <c r="F220" s="164"/>
      <c r="G220" s="164"/>
      <c r="H220" s="71"/>
      <c r="I220" s="71"/>
      <c r="J220" s="71"/>
      <c r="K220" s="71"/>
      <c r="L220" s="161"/>
      <c r="M220" s="161"/>
      <c r="N220" s="160"/>
      <c r="O220" s="158"/>
      <c r="P220" s="158"/>
      <c r="Q220" s="158"/>
      <c r="R220" s="6"/>
      <c r="S220" s="6"/>
      <c r="T220" s="6"/>
      <c r="U220" s="6"/>
      <c r="V220" s="6"/>
      <c r="W220" s="5"/>
      <c r="X220" s="104">
        <v>80</v>
      </c>
      <c r="Y220" s="78"/>
      <c r="Z220" s="78"/>
      <c r="AA220" s="5"/>
      <c r="AB220" s="78"/>
      <c r="AC220" s="5">
        <f t="shared" si="37"/>
        <v>80</v>
      </c>
      <c r="AD220" s="77">
        <f t="shared" si="38"/>
        <v>1</v>
      </c>
      <c r="AE220" s="78"/>
    </row>
    <row r="221" spans="1:31" ht="27.75" customHeight="1">
      <c r="A221" s="133"/>
      <c r="B221" s="79"/>
      <c r="C221" s="121"/>
      <c r="D221" s="169" t="s">
        <v>243</v>
      </c>
      <c r="E221" s="163"/>
      <c r="F221" s="164"/>
      <c r="G221" s="164"/>
      <c r="H221" s="71"/>
      <c r="I221" s="71"/>
      <c r="J221" s="71"/>
      <c r="K221" s="71"/>
      <c r="L221" s="161"/>
      <c r="M221" s="161"/>
      <c r="N221" s="160"/>
      <c r="O221" s="158"/>
      <c r="P221" s="158"/>
      <c r="Q221" s="158"/>
      <c r="R221" s="6"/>
      <c r="S221" s="6"/>
      <c r="T221" s="6"/>
      <c r="U221" s="6"/>
      <c r="V221" s="6"/>
      <c r="W221" s="5"/>
      <c r="X221" s="104">
        <v>80</v>
      </c>
      <c r="Y221" s="78"/>
      <c r="Z221" s="78"/>
      <c r="AA221" s="5"/>
      <c r="AB221" s="78"/>
      <c r="AC221" s="5">
        <f t="shared" si="37"/>
        <v>80</v>
      </c>
      <c r="AD221" s="77">
        <f t="shared" si="38"/>
        <v>1</v>
      </c>
      <c r="AE221" s="78"/>
    </row>
    <row r="222" spans="1:31" ht="27.75" customHeight="1">
      <c r="A222" s="133"/>
      <c r="B222" s="79"/>
      <c r="C222" s="121"/>
      <c r="D222" s="169" t="s">
        <v>246</v>
      </c>
      <c r="E222" s="163"/>
      <c r="F222" s="164"/>
      <c r="G222" s="164"/>
      <c r="H222" s="71"/>
      <c r="I222" s="71"/>
      <c r="J222" s="71"/>
      <c r="K222" s="71"/>
      <c r="L222" s="161"/>
      <c r="M222" s="161"/>
      <c r="N222" s="160"/>
      <c r="O222" s="158"/>
      <c r="P222" s="158"/>
      <c r="Q222" s="158"/>
      <c r="R222" s="6"/>
      <c r="S222" s="6"/>
      <c r="T222" s="6"/>
      <c r="U222" s="6"/>
      <c r="V222" s="6"/>
      <c r="W222" s="5"/>
      <c r="X222" s="104">
        <v>80</v>
      </c>
      <c r="Y222" s="78"/>
      <c r="Z222" s="78"/>
      <c r="AA222" s="5"/>
      <c r="AB222" s="78"/>
      <c r="AC222" s="5">
        <f t="shared" si="37"/>
        <v>80</v>
      </c>
      <c r="AD222" s="77">
        <f t="shared" si="38"/>
        <v>1</v>
      </c>
      <c r="AE222" s="78"/>
    </row>
    <row r="223" spans="1:31" ht="27.75" customHeight="1">
      <c r="A223" s="133"/>
      <c r="B223" s="79"/>
      <c r="C223" s="121"/>
      <c r="D223" s="169" t="s">
        <v>249</v>
      </c>
      <c r="E223" s="163"/>
      <c r="F223" s="164"/>
      <c r="G223" s="164"/>
      <c r="H223" s="71"/>
      <c r="I223" s="71"/>
      <c r="J223" s="71"/>
      <c r="K223" s="71"/>
      <c r="L223" s="161"/>
      <c r="M223" s="161"/>
      <c r="N223" s="160"/>
      <c r="O223" s="158"/>
      <c r="P223" s="158"/>
      <c r="Q223" s="158"/>
      <c r="R223" s="6"/>
      <c r="S223" s="6"/>
      <c r="T223" s="6"/>
      <c r="U223" s="6"/>
      <c r="V223" s="6"/>
      <c r="W223" s="5"/>
      <c r="X223" s="104">
        <v>80</v>
      </c>
      <c r="Y223" s="78"/>
      <c r="Z223" s="78"/>
      <c r="AA223" s="5"/>
      <c r="AB223" s="78"/>
      <c r="AC223" s="5">
        <f t="shared" si="37"/>
        <v>80</v>
      </c>
      <c r="AD223" s="77">
        <f t="shared" si="38"/>
        <v>1</v>
      </c>
      <c r="AE223" s="78"/>
    </row>
    <row r="224" spans="1:31" ht="27.75" customHeight="1">
      <c r="A224" s="133"/>
      <c r="B224" s="79"/>
      <c r="C224" s="121"/>
      <c r="D224" s="169" t="s">
        <v>253</v>
      </c>
      <c r="E224" s="163"/>
      <c r="F224" s="164"/>
      <c r="G224" s="164"/>
      <c r="H224" s="71"/>
      <c r="I224" s="71"/>
      <c r="J224" s="71"/>
      <c r="K224" s="71"/>
      <c r="L224" s="161"/>
      <c r="M224" s="161"/>
      <c r="N224" s="160"/>
      <c r="O224" s="158"/>
      <c r="P224" s="158"/>
      <c r="Q224" s="158"/>
      <c r="R224" s="6"/>
      <c r="S224" s="6"/>
      <c r="T224" s="6"/>
      <c r="U224" s="6"/>
      <c r="V224" s="6"/>
      <c r="W224" s="5"/>
      <c r="X224" s="104">
        <v>80</v>
      </c>
      <c r="Y224" s="78"/>
      <c r="Z224" s="78"/>
      <c r="AA224" s="5"/>
      <c r="AB224" s="78"/>
      <c r="AC224" s="5">
        <f t="shared" si="37"/>
        <v>80</v>
      </c>
      <c r="AD224" s="77">
        <f t="shared" si="38"/>
        <v>1</v>
      </c>
      <c r="AE224" s="78"/>
    </row>
    <row r="225" spans="1:31" ht="27.75" customHeight="1">
      <c r="A225" s="133"/>
      <c r="B225" s="79"/>
      <c r="C225" s="121"/>
      <c r="D225" s="169" t="s">
        <v>256</v>
      </c>
      <c r="E225" s="163"/>
      <c r="F225" s="164"/>
      <c r="G225" s="164"/>
      <c r="H225" s="71"/>
      <c r="I225" s="71"/>
      <c r="J225" s="71"/>
      <c r="K225" s="71"/>
      <c r="L225" s="161"/>
      <c r="M225" s="161"/>
      <c r="N225" s="160"/>
      <c r="O225" s="158"/>
      <c r="P225" s="158"/>
      <c r="Q225" s="158"/>
      <c r="R225" s="6"/>
      <c r="S225" s="6"/>
      <c r="T225" s="6"/>
      <c r="U225" s="6"/>
      <c r="V225" s="6"/>
      <c r="W225" s="5"/>
      <c r="X225" s="104">
        <v>80</v>
      </c>
      <c r="Y225" s="78"/>
      <c r="Z225" s="78"/>
      <c r="AA225" s="5"/>
      <c r="AB225" s="78"/>
      <c r="AC225" s="5">
        <f t="shared" si="37"/>
        <v>80</v>
      </c>
      <c r="AD225" s="77">
        <f t="shared" si="38"/>
        <v>1</v>
      </c>
      <c r="AE225" s="78"/>
    </row>
    <row r="226" spans="1:31" ht="27.75" customHeight="1">
      <c r="A226" s="133"/>
      <c r="B226" s="79"/>
      <c r="C226" s="121"/>
      <c r="D226" s="169" t="s">
        <v>259</v>
      </c>
      <c r="E226" s="163"/>
      <c r="F226" s="164"/>
      <c r="G226" s="164"/>
      <c r="H226" s="71"/>
      <c r="I226" s="71"/>
      <c r="J226" s="71"/>
      <c r="K226" s="71"/>
      <c r="L226" s="161"/>
      <c r="M226" s="161"/>
      <c r="N226" s="160"/>
      <c r="O226" s="158"/>
      <c r="P226" s="158"/>
      <c r="Q226" s="158"/>
      <c r="R226" s="6"/>
      <c r="S226" s="6"/>
      <c r="T226" s="6"/>
      <c r="U226" s="6"/>
      <c r="V226" s="6"/>
      <c r="W226" s="5"/>
      <c r="X226" s="104">
        <v>80</v>
      </c>
      <c r="Y226" s="78"/>
      <c r="Z226" s="78"/>
      <c r="AA226" s="5"/>
      <c r="AB226" s="78"/>
      <c r="AC226" s="5">
        <f t="shared" si="37"/>
        <v>80</v>
      </c>
      <c r="AD226" s="77">
        <f t="shared" si="38"/>
        <v>1</v>
      </c>
      <c r="AE226" s="78"/>
    </row>
    <row r="227" spans="1:31" ht="27.75" customHeight="1">
      <c r="A227" s="133"/>
      <c r="B227" s="79"/>
      <c r="C227" s="121"/>
      <c r="D227" s="169" t="s">
        <v>261</v>
      </c>
      <c r="E227" s="163"/>
      <c r="F227" s="164"/>
      <c r="G227" s="164"/>
      <c r="H227" s="71"/>
      <c r="I227" s="71"/>
      <c r="J227" s="71"/>
      <c r="K227" s="71"/>
      <c r="L227" s="161"/>
      <c r="M227" s="161"/>
      <c r="N227" s="160"/>
      <c r="O227" s="158"/>
      <c r="P227" s="158"/>
      <c r="Q227" s="158"/>
      <c r="R227" s="6"/>
      <c r="S227" s="6"/>
      <c r="T227" s="6"/>
      <c r="U227" s="6"/>
      <c r="V227" s="6"/>
      <c r="W227" s="5"/>
      <c r="X227" s="104">
        <v>80</v>
      </c>
      <c r="Y227" s="78"/>
      <c r="Z227" s="78"/>
      <c r="AA227" s="5"/>
      <c r="AB227" s="78"/>
      <c r="AC227" s="5">
        <f t="shared" si="37"/>
        <v>80</v>
      </c>
      <c r="AD227" s="77">
        <f t="shared" si="38"/>
        <v>1</v>
      </c>
      <c r="AE227" s="78"/>
    </row>
    <row r="228" spans="1:31" ht="27.75" customHeight="1">
      <c r="A228" s="133"/>
      <c r="B228" s="79"/>
      <c r="C228" s="121"/>
      <c r="D228" s="169" t="s">
        <v>263</v>
      </c>
      <c r="E228" s="163"/>
      <c r="F228" s="164"/>
      <c r="G228" s="164"/>
      <c r="H228" s="71"/>
      <c r="I228" s="71"/>
      <c r="J228" s="71"/>
      <c r="K228" s="71"/>
      <c r="L228" s="161"/>
      <c r="M228" s="161"/>
      <c r="N228" s="160"/>
      <c r="O228" s="158"/>
      <c r="P228" s="158"/>
      <c r="Q228" s="158"/>
      <c r="R228" s="6"/>
      <c r="S228" s="6"/>
      <c r="T228" s="6"/>
      <c r="U228" s="6"/>
      <c r="V228" s="6"/>
      <c r="W228" s="5"/>
      <c r="X228" s="104">
        <v>80</v>
      </c>
      <c r="Y228" s="78"/>
      <c r="Z228" s="78"/>
      <c r="AA228" s="5"/>
      <c r="AB228" s="78"/>
      <c r="AC228" s="5">
        <f t="shared" si="37"/>
        <v>80</v>
      </c>
      <c r="AD228" s="77">
        <f t="shared" si="38"/>
        <v>1</v>
      </c>
      <c r="AE228" s="78"/>
    </row>
    <row r="229" spans="1:31" ht="27.75" customHeight="1">
      <c r="A229" s="133"/>
      <c r="B229" s="79"/>
      <c r="C229" s="121"/>
      <c r="D229" s="169" t="s">
        <v>265</v>
      </c>
      <c r="E229" s="163"/>
      <c r="F229" s="164"/>
      <c r="G229" s="164"/>
      <c r="H229" s="71"/>
      <c r="I229" s="71"/>
      <c r="J229" s="71"/>
      <c r="K229" s="71"/>
      <c r="L229" s="161"/>
      <c r="M229" s="161"/>
      <c r="N229" s="160"/>
      <c r="O229" s="158"/>
      <c r="P229" s="158"/>
      <c r="Q229" s="158"/>
      <c r="R229" s="6"/>
      <c r="S229" s="6"/>
      <c r="T229" s="6"/>
      <c r="U229" s="6"/>
      <c r="V229" s="6"/>
      <c r="W229" s="5"/>
      <c r="X229" s="104">
        <v>80</v>
      </c>
      <c r="Y229" s="78"/>
      <c r="Z229" s="78"/>
      <c r="AA229" s="5"/>
      <c r="AB229" s="78"/>
      <c r="AC229" s="5">
        <f t="shared" si="37"/>
        <v>80</v>
      </c>
      <c r="AD229" s="77">
        <f t="shared" si="38"/>
        <v>1</v>
      </c>
      <c r="AE229" s="78"/>
    </row>
    <row r="230" spans="1:31" ht="27.75" customHeight="1">
      <c r="A230" s="133"/>
      <c r="B230" s="79"/>
      <c r="C230" s="121"/>
      <c r="D230" s="169" t="s">
        <v>269</v>
      </c>
      <c r="E230" s="163"/>
      <c r="F230" s="164"/>
      <c r="G230" s="164"/>
      <c r="H230" s="71"/>
      <c r="I230" s="71"/>
      <c r="J230" s="71"/>
      <c r="K230" s="71"/>
      <c r="L230" s="161"/>
      <c r="M230" s="161"/>
      <c r="N230" s="160"/>
      <c r="O230" s="158"/>
      <c r="P230" s="158"/>
      <c r="Q230" s="158"/>
      <c r="R230" s="6"/>
      <c r="S230" s="6"/>
      <c r="T230" s="6"/>
      <c r="U230" s="6"/>
      <c r="V230" s="6"/>
      <c r="W230" s="5"/>
      <c r="X230" s="104">
        <v>80</v>
      </c>
      <c r="Y230" s="78"/>
      <c r="Z230" s="78"/>
      <c r="AA230" s="5"/>
      <c r="AB230" s="78"/>
      <c r="AC230" s="5">
        <f t="shared" si="37"/>
        <v>80</v>
      </c>
      <c r="AD230" s="77">
        <f t="shared" si="38"/>
        <v>1</v>
      </c>
      <c r="AE230" s="78"/>
    </row>
    <row r="231" spans="1:31" ht="27.75" customHeight="1">
      <c r="A231" s="133"/>
      <c r="B231" s="79"/>
      <c r="C231" s="121"/>
      <c r="D231" s="169" t="s">
        <v>274</v>
      </c>
      <c r="E231" s="163"/>
      <c r="F231" s="164"/>
      <c r="G231" s="164"/>
      <c r="H231" s="71"/>
      <c r="I231" s="71"/>
      <c r="J231" s="71"/>
      <c r="K231" s="71"/>
      <c r="L231" s="161"/>
      <c r="M231" s="161"/>
      <c r="N231" s="160"/>
      <c r="O231" s="158"/>
      <c r="P231" s="158"/>
      <c r="Q231" s="158"/>
      <c r="R231" s="6"/>
      <c r="S231" s="6"/>
      <c r="T231" s="6"/>
      <c r="U231" s="6"/>
      <c r="V231" s="6"/>
      <c r="W231" s="5"/>
      <c r="X231" s="104">
        <v>80</v>
      </c>
      <c r="Y231" s="78"/>
      <c r="Z231" s="78"/>
      <c r="AA231" s="5"/>
      <c r="AB231" s="78"/>
      <c r="AC231" s="5">
        <f t="shared" si="37"/>
        <v>80</v>
      </c>
      <c r="AD231" s="77">
        <f t="shared" si="38"/>
        <v>1</v>
      </c>
      <c r="AE231" s="78"/>
    </row>
    <row r="232" spans="1:31" ht="27.75" customHeight="1">
      <c r="A232" s="133"/>
      <c r="B232" s="79"/>
      <c r="C232" s="121"/>
      <c r="D232" s="169" t="s">
        <v>277</v>
      </c>
      <c r="E232" s="163"/>
      <c r="F232" s="164"/>
      <c r="G232" s="164"/>
      <c r="H232" s="71"/>
      <c r="I232" s="71"/>
      <c r="J232" s="71"/>
      <c r="K232" s="71"/>
      <c r="L232" s="161"/>
      <c r="M232" s="161"/>
      <c r="N232" s="160"/>
      <c r="O232" s="158"/>
      <c r="P232" s="158"/>
      <c r="Q232" s="158"/>
      <c r="R232" s="6"/>
      <c r="S232" s="6"/>
      <c r="T232" s="6"/>
      <c r="U232" s="6"/>
      <c r="V232" s="6"/>
      <c r="W232" s="5"/>
      <c r="X232" s="104">
        <v>80</v>
      </c>
      <c r="Y232" s="78"/>
      <c r="Z232" s="78"/>
      <c r="AA232" s="5"/>
      <c r="AB232" s="78"/>
      <c r="AC232" s="5">
        <f t="shared" si="37"/>
        <v>80</v>
      </c>
      <c r="AD232" s="77">
        <f t="shared" si="38"/>
        <v>1</v>
      </c>
      <c r="AE232" s="78"/>
    </row>
    <row r="233" spans="1:31" ht="27.75" customHeight="1">
      <c r="A233" s="133"/>
      <c r="B233" s="79"/>
      <c r="C233" s="121"/>
      <c r="D233" s="169" t="s">
        <v>279</v>
      </c>
      <c r="E233" s="163"/>
      <c r="F233" s="164"/>
      <c r="G233" s="164"/>
      <c r="H233" s="71"/>
      <c r="I233" s="71"/>
      <c r="J233" s="71"/>
      <c r="K233" s="71"/>
      <c r="L233" s="161"/>
      <c r="M233" s="161"/>
      <c r="N233" s="160"/>
      <c r="O233" s="158"/>
      <c r="P233" s="158"/>
      <c r="Q233" s="158"/>
      <c r="R233" s="6"/>
      <c r="S233" s="6"/>
      <c r="T233" s="6"/>
      <c r="U233" s="6"/>
      <c r="V233" s="6"/>
      <c r="W233" s="5"/>
      <c r="X233" s="104">
        <v>80</v>
      </c>
      <c r="Y233" s="78"/>
      <c r="Z233" s="78"/>
      <c r="AA233" s="5"/>
      <c r="AB233" s="78"/>
      <c r="AC233" s="5">
        <f t="shared" si="37"/>
        <v>80</v>
      </c>
      <c r="AD233" s="77">
        <f t="shared" si="38"/>
        <v>1</v>
      </c>
      <c r="AE233" s="78"/>
    </row>
    <row r="234" spans="1:31" ht="27.75" customHeight="1">
      <c r="A234" s="133"/>
      <c r="B234" s="79"/>
      <c r="C234" s="121"/>
      <c r="D234" s="169" t="s">
        <v>283</v>
      </c>
      <c r="E234" s="163"/>
      <c r="F234" s="164"/>
      <c r="G234" s="164"/>
      <c r="H234" s="71"/>
      <c r="I234" s="71"/>
      <c r="J234" s="71"/>
      <c r="K234" s="71"/>
      <c r="L234" s="161"/>
      <c r="M234" s="161"/>
      <c r="N234" s="160"/>
      <c r="O234" s="158"/>
      <c r="P234" s="158"/>
      <c r="Q234" s="158"/>
      <c r="R234" s="6"/>
      <c r="S234" s="6"/>
      <c r="T234" s="6"/>
      <c r="U234" s="6"/>
      <c r="V234" s="6"/>
      <c r="W234" s="5"/>
      <c r="X234" s="104">
        <v>80</v>
      </c>
      <c r="Y234" s="78"/>
      <c r="Z234" s="78"/>
      <c r="AA234" s="5"/>
      <c r="AB234" s="78"/>
      <c r="AC234" s="5">
        <f t="shared" si="37"/>
        <v>80</v>
      </c>
      <c r="AD234" s="77">
        <f t="shared" si="38"/>
        <v>1</v>
      </c>
      <c r="AE234" s="78"/>
    </row>
    <row r="235" spans="1:31" ht="27.75" customHeight="1">
      <c r="A235" s="133"/>
      <c r="B235" s="79"/>
      <c r="C235" s="121"/>
      <c r="D235" s="169" t="s">
        <v>285</v>
      </c>
      <c r="E235" s="163"/>
      <c r="F235" s="164"/>
      <c r="G235" s="164"/>
      <c r="H235" s="71"/>
      <c r="I235" s="71"/>
      <c r="J235" s="71"/>
      <c r="K235" s="71"/>
      <c r="L235" s="161"/>
      <c r="M235" s="161"/>
      <c r="N235" s="160"/>
      <c r="O235" s="158"/>
      <c r="P235" s="158"/>
      <c r="Q235" s="158"/>
      <c r="R235" s="6"/>
      <c r="S235" s="6"/>
      <c r="T235" s="6"/>
      <c r="U235" s="6"/>
      <c r="V235" s="6"/>
      <c r="W235" s="5"/>
      <c r="X235" s="104">
        <v>80</v>
      </c>
      <c r="Y235" s="78"/>
      <c r="Z235" s="78"/>
      <c r="AA235" s="5"/>
      <c r="AB235" s="78"/>
      <c r="AC235" s="5">
        <f t="shared" si="37"/>
        <v>80</v>
      </c>
      <c r="AD235" s="77">
        <f t="shared" si="38"/>
        <v>1</v>
      </c>
      <c r="AE235" s="78"/>
    </row>
    <row r="236" spans="1:31" ht="27.75" customHeight="1">
      <c r="A236" s="133"/>
      <c r="B236" s="79"/>
      <c r="C236" s="121"/>
      <c r="D236" s="169" t="s">
        <v>287</v>
      </c>
      <c r="E236" s="163"/>
      <c r="F236" s="164"/>
      <c r="G236" s="164"/>
      <c r="H236" s="71"/>
      <c r="I236" s="71"/>
      <c r="J236" s="71"/>
      <c r="K236" s="71"/>
      <c r="L236" s="161"/>
      <c r="M236" s="161"/>
      <c r="N236" s="160"/>
      <c r="O236" s="158"/>
      <c r="P236" s="158"/>
      <c r="Q236" s="158"/>
      <c r="R236" s="6"/>
      <c r="S236" s="6"/>
      <c r="T236" s="6"/>
      <c r="U236" s="6"/>
      <c r="V236" s="6"/>
      <c r="W236" s="5"/>
      <c r="X236" s="104">
        <v>80</v>
      </c>
      <c r="Y236" s="78"/>
      <c r="Z236" s="78"/>
      <c r="AA236" s="5"/>
      <c r="AB236" s="78"/>
      <c r="AC236" s="5">
        <f t="shared" si="37"/>
        <v>80</v>
      </c>
      <c r="AD236" s="77">
        <f t="shared" si="38"/>
        <v>1</v>
      </c>
      <c r="AE236" s="78"/>
    </row>
    <row r="237" spans="1:31" ht="27.75" customHeight="1">
      <c r="A237" s="133"/>
      <c r="B237" s="79"/>
      <c r="C237" s="121"/>
      <c r="D237" s="169" t="s">
        <v>289</v>
      </c>
      <c r="E237" s="163"/>
      <c r="F237" s="164"/>
      <c r="G237" s="164"/>
      <c r="H237" s="71"/>
      <c r="I237" s="71"/>
      <c r="J237" s="71"/>
      <c r="K237" s="71"/>
      <c r="L237" s="161"/>
      <c r="M237" s="161"/>
      <c r="N237" s="160"/>
      <c r="O237" s="158"/>
      <c r="P237" s="158"/>
      <c r="Q237" s="158"/>
      <c r="R237" s="6"/>
      <c r="S237" s="6"/>
      <c r="T237" s="6"/>
      <c r="U237" s="6"/>
      <c r="V237" s="6"/>
      <c r="W237" s="5"/>
      <c r="X237" s="104">
        <v>80</v>
      </c>
      <c r="Y237" s="78"/>
      <c r="Z237" s="78"/>
      <c r="AA237" s="5"/>
      <c r="AB237" s="78"/>
      <c r="AC237" s="5">
        <f t="shared" si="37"/>
        <v>80</v>
      </c>
      <c r="AD237" s="77">
        <f t="shared" si="38"/>
        <v>1</v>
      </c>
      <c r="AE237" s="78"/>
    </row>
    <row r="238" spans="1:31" ht="27.75" customHeight="1">
      <c r="A238" s="133"/>
      <c r="B238" s="79"/>
      <c r="C238" s="121"/>
      <c r="D238" s="169" t="s">
        <v>291</v>
      </c>
      <c r="E238" s="163"/>
      <c r="F238" s="164"/>
      <c r="G238" s="164"/>
      <c r="H238" s="71"/>
      <c r="I238" s="71"/>
      <c r="J238" s="71"/>
      <c r="K238" s="71"/>
      <c r="L238" s="161"/>
      <c r="M238" s="161"/>
      <c r="N238" s="160"/>
      <c r="O238" s="158"/>
      <c r="P238" s="158"/>
      <c r="Q238" s="158"/>
      <c r="R238" s="6"/>
      <c r="S238" s="6"/>
      <c r="T238" s="6"/>
      <c r="U238" s="6"/>
      <c r="V238" s="6"/>
      <c r="W238" s="5"/>
      <c r="X238" s="104">
        <v>80</v>
      </c>
      <c r="Y238" s="78"/>
      <c r="Z238" s="78"/>
      <c r="AA238" s="5"/>
      <c r="AB238" s="78"/>
      <c r="AC238" s="5">
        <f t="shared" si="37"/>
        <v>80</v>
      </c>
      <c r="AD238" s="77">
        <f t="shared" si="38"/>
        <v>1</v>
      </c>
      <c r="AE238" s="78"/>
    </row>
    <row r="239" spans="1:31" ht="27.75" customHeight="1">
      <c r="A239" s="133"/>
      <c r="B239" s="79"/>
      <c r="C239" s="121"/>
      <c r="D239" s="169" t="s">
        <v>293</v>
      </c>
      <c r="E239" s="163"/>
      <c r="F239" s="164"/>
      <c r="G239" s="164"/>
      <c r="H239" s="71"/>
      <c r="I239" s="71"/>
      <c r="J239" s="71"/>
      <c r="K239" s="71"/>
      <c r="L239" s="161"/>
      <c r="M239" s="161"/>
      <c r="N239" s="160"/>
      <c r="O239" s="158"/>
      <c r="P239" s="158"/>
      <c r="Q239" s="158"/>
      <c r="R239" s="6"/>
      <c r="S239" s="6"/>
      <c r="T239" s="6"/>
      <c r="U239" s="6"/>
      <c r="V239" s="6"/>
      <c r="W239" s="5"/>
      <c r="X239" s="104">
        <v>80</v>
      </c>
      <c r="Y239" s="78"/>
      <c r="Z239" s="78"/>
      <c r="AA239" s="5"/>
      <c r="AB239" s="78"/>
      <c r="AC239" s="5">
        <f t="shared" si="37"/>
        <v>80</v>
      </c>
      <c r="AD239" s="77">
        <f t="shared" si="38"/>
        <v>1</v>
      </c>
      <c r="AE239" s="78"/>
    </row>
    <row r="240" spans="1:31" ht="27.75" customHeight="1">
      <c r="A240" s="133"/>
      <c r="B240" s="79"/>
      <c r="C240" s="121"/>
      <c r="D240" s="169" t="s">
        <v>295</v>
      </c>
      <c r="E240" s="163"/>
      <c r="F240" s="164"/>
      <c r="G240" s="164"/>
      <c r="H240" s="71"/>
      <c r="I240" s="71"/>
      <c r="J240" s="71"/>
      <c r="K240" s="71"/>
      <c r="L240" s="161"/>
      <c r="M240" s="161"/>
      <c r="N240" s="160"/>
      <c r="O240" s="158"/>
      <c r="P240" s="158"/>
      <c r="Q240" s="158"/>
      <c r="R240" s="6"/>
      <c r="S240" s="6"/>
      <c r="T240" s="6"/>
      <c r="U240" s="6"/>
      <c r="V240" s="6"/>
      <c r="W240" s="5"/>
      <c r="X240" s="104">
        <v>80</v>
      </c>
      <c r="Y240" s="78"/>
      <c r="Z240" s="78"/>
      <c r="AA240" s="5"/>
      <c r="AB240" s="78"/>
      <c r="AC240" s="5">
        <f t="shared" si="37"/>
        <v>80</v>
      </c>
      <c r="AD240" s="77">
        <f t="shared" si="38"/>
        <v>1</v>
      </c>
      <c r="AE240" s="78"/>
    </row>
    <row r="241" spans="1:31" ht="27.75" customHeight="1">
      <c r="A241" s="133"/>
      <c r="B241" s="79"/>
      <c r="C241" s="121"/>
      <c r="D241" s="169" t="s">
        <v>297</v>
      </c>
      <c r="E241" s="163"/>
      <c r="F241" s="164"/>
      <c r="G241" s="164"/>
      <c r="H241" s="71"/>
      <c r="I241" s="71"/>
      <c r="J241" s="71"/>
      <c r="K241" s="71"/>
      <c r="L241" s="161"/>
      <c r="M241" s="161"/>
      <c r="N241" s="160"/>
      <c r="O241" s="158"/>
      <c r="P241" s="158"/>
      <c r="Q241" s="158"/>
      <c r="R241" s="6"/>
      <c r="S241" s="6"/>
      <c r="T241" s="6"/>
      <c r="U241" s="6"/>
      <c r="V241" s="6"/>
      <c r="W241" s="5"/>
      <c r="X241" s="104">
        <v>80</v>
      </c>
      <c r="Y241" s="78"/>
      <c r="Z241" s="78"/>
      <c r="AA241" s="5"/>
      <c r="AB241" s="78"/>
      <c r="AC241" s="5">
        <f t="shared" si="37"/>
        <v>80</v>
      </c>
      <c r="AD241" s="77">
        <f t="shared" si="38"/>
        <v>1</v>
      </c>
      <c r="AE241" s="78"/>
    </row>
    <row r="242" spans="1:31" ht="27.75" customHeight="1">
      <c r="A242" s="133"/>
      <c r="B242" s="79"/>
      <c r="C242" s="121"/>
      <c r="D242" s="169" t="s">
        <v>299</v>
      </c>
      <c r="E242" s="163"/>
      <c r="F242" s="164"/>
      <c r="G242" s="164"/>
      <c r="H242" s="71"/>
      <c r="I242" s="71"/>
      <c r="J242" s="71"/>
      <c r="K242" s="71"/>
      <c r="L242" s="161"/>
      <c r="M242" s="161"/>
      <c r="N242" s="160"/>
      <c r="O242" s="158"/>
      <c r="P242" s="158"/>
      <c r="Q242" s="158"/>
      <c r="R242" s="6"/>
      <c r="S242" s="6"/>
      <c r="T242" s="6"/>
      <c r="U242" s="6"/>
      <c r="V242" s="6"/>
      <c r="W242" s="5"/>
      <c r="X242" s="104">
        <v>80</v>
      </c>
      <c r="Y242" s="78"/>
      <c r="Z242" s="78"/>
      <c r="AA242" s="5"/>
      <c r="AB242" s="78"/>
      <c r="AC242" s="5">
        <f t="shared" si="37"/>
        <v>80</v>
      </c>
      <c r="AD242" s="77">
        <f t="shared" si="38"/>
        <v>1</v>
      </c>
      <c r="AE242" s="78"/>
    </row>
    <row r="243" spans="1:31" ht="27.75" customHeight="1">
      <c r="A243" s="133"/>
      <c r="B243" s="79"/>
      <c r="C243" s="121"/>
      <c r="D243" s="169" t="s">
        <v>301</v>
      </c>
      <c r="E243" s="163"/>
      <c r="F243" s="164"/>
      <c r="G243" s="164"/>
      <c r="H243" s="71"/>
      <c r="I243" s="71"/>
      <c r="J243" s="71"/>
      <c r="K243" s="71"/>
      <c r="L243" s="161"/>
      <c r="M243" s="161"/>
      <c r="N243" s="160"/>
      <c r="O243" s="158"/>
      <c r="P243" s="158"/>
      <c r="Q243" s="158"/>
      <c r="R243" s="6"/>
      <c r="S243" s="6"/>
      <c r="T243" s="6"/>
      <c r="U243" s="6"/>
      <c r="V243" s="6"/>
      <c r="W243" s="5"/>
      <c r="X243" s="104">
        <v>80</v>
      </c>
      <c r="Y243" s="78"/>
      <c r="Z243" s="78"/>
      <c r="AA243" s="5"/>
      <c r="AB243" s="78"/>
      <c r="AC243" s="5">
        <f t="shared" si="37"/>
        <v>80</v>
      </c>
      <c r="AD243" s="77">
        <f t="shared" si="38"/>
        <v>1</v>
      </c>
      <c r="AE243" s="78"/>
    </row>
    <row r="244" spans="1:31" ht="27.75" customHeight="1">
      <c r="A244" s="133"/>
      <c r="B244" s="79"/>
      <c r="C244" s="121"/>
      <c r="D244" s="169" t="s">
        <v>302</v>
      </c>
      <c r="E244" s="163"/>
      <c r="F244" s="164"/>
      <c r="G244" s="164"/>
      <c r="H244" s="71"/>
      <c r="I244" s="71"/>
      <c r="J244" s="71"/>
      <c r="K244" s="71"/>
      <c r="L244" s="161"/>
      <c r="M244" s="161"/>
      <c r="N244" s="160"/>
      <c r="O244" s="158"/>
      <c r="P244" s="158"/>
      <c r="Q244" s="158"/>
      <c r="R244" s="6"/>
      <c r="S244" s="6"/>
      <c r="T244" s="6"/>
      <c r="U244" s="6"/>
      <c r="V244" s="6"/>
      <c r="W244" s="5"/>
      <c r="X244" s="104">
        <v>80</v>
      </c>
      <c r="Y244" s="78"/>
      <c r="Z244" s="78"/>
      <c r="AA244" s="5"/>
      <c r="AB244" s="78"/>
      <c r="AC244" s="5">
        <f t="shared" si="37"/>
        <v>80</v>
      </c>
      <c r="AD244" s="77">
        <f t="shared" si="38"/>
        <v>1</v>
      </c>
      <c r="AE244" s="78"/>
    </row>
    <row r="245" spans="1:31" ht="27.75" customHeight="1">
      <c r="A245" s="133"/>
      <c r="B245" s="79"/>
      <c r="C245" s="121"/>
      <c r="D245" s="169" t="s">
        <v>304</v>
      </c>
      <c r="E245" s="163"/>
      <c r="F245" s="164"/>
      <c r="G245" s="164"/>
      <c r="H245" s="71"/>
      <c r="I245" s="71"/>
      <c r="J245" s="71"/>
      <c r="K245" s="71"/>
      <c r="L245" s="161"/>
      <c r="M245" s="161"/>
      <c r="N245" s="160"/>
      <c r="O245" s="158"/>
      <c r="P245" s="158"/>
      <c r="Q245" s="158"/>
      <c r="R245" s="6"/>
      <c r="S245" s="6"/>
      <c r="T245" s="6"/>
      <c r="U245" s="6"/>
      <c r="V245" s="6"/>
      <c r="W245" s="5"/>
      <c r="X245" s="104">
        <v>80</v>
      </c>
      <c r="Y245" s="78"/>
      <c r="Z245" s="78"/>
      <c r="AA245" s="5"/>
      <c r="AB245" s="78"/>
      <c r="AC245" s="5">
        <f t="shared" si="37"/>
        <v>80</v>
      </c>
      <c r="AD245" s="77">
        <f t="shared" si="38"/>
        <v>1</v>
      </c>
      <c r="AE245" s="78"/>
    </row>
    <row r="246" spans="1:31" ht="27.75" customHeight="1">
      <c r="A246" s="133"/>
      <c r="B246" s="79"/>
      <c r="C246" s="121"/>
      <c r="D246" s="169" t="s">
        <v>306</v>
      </c>
      <c r="E246" s="163"/>
      <c r="F246" s="164"/>
      <c r="G246" s="164"/>
      <c r="H246" s="71"/>
      <c r="I246" s="71"/>
      <c r="J246" s="71"/>
      <c r="K246" s="71"/>
      <c r="L246" s="161"/>
      <c r="M246" s="161"/>
      <c r="N246" s="160"/>
      <c r="O246" s="158"/>
      <c r="P246" s="158"/>
      <c r="Q246" s="158"/>
      <c r="R246" s="6"/>
      <c r="S246" s="6"/>
      <c r="T246" s="6"/>
      <c r="U246" s="6"/>
      <c r="V246" s="6"/>
      <c r="W246" s="5"/>
      <c r="X246" s="104">
        <v>80</v>
      </c>
      <c r="Y246" s="78"/>
      <c r="Z246" s="78"/>
      <c r="AA246" s="5"/>
      <c r="AB246" s="78"/>
      <c r="AC246" s="5">
        <f t="shared" si="37"/>
        <v>80</v>
      </c>
      <c r="AD246" s="77">
        <f t="shared" si="38"/>
        <v>1</v>
      </c>
      <c r="AE246" s="78"/>
    </row>
    <row r="247" spans="1:31" ht="27.75" customHeight="1">
      <c r="A247" s="133"/>
      <c r="B247" s="79"/>
      <c r="C247" s="121"/>
      <c r="D247" s="169" t="s">
        <v>309</v>
      </c>
      <c r="E247" s="163"/>
      <c r="F247" s="164"/>
      <c r="G247" s="164"/>
      <c r="H247" s="71"/>
      <c r="I247" s="71"/>
      <c r="J247" s="71"/>
      <c r="K247" s="71"/>
      <c r="L247" s="161"/>
      <c r="M247" s="161"/>
      <c r="N247" s="160"/>
      <c r="O247" s="158"/>
      <c r="P247" s="158"/>
      <c r="Q247" s="158"/>
      <c r="R247" s="6"/>
      <c r="S247" s="6"/>
      <c r="T247" s="6"/>
      <c r="U247" s="6"/>
      <c r="V247" s="6"/>
      <c r="W247" s="5"/>
      <c r="X247" s="104">
        <v>80</v>
      </c>
      <c r="Y247" s="78"/>
      <c r="Z247" s="78"/>
      <c r="AA247" s="5"/>
      <c r="AB247" s="78"/>
      <c r="AC247" s="5">
        <f t="shared" si="37"/>
        <v>80</v>
      </c>
      <c r="AD247" s="77">
        <f t="shared" si="38"/>
        <v>1</v>
      </c>
      <c r="AE247" s="78"/>
    </row>
    <row r="248" spans="1:31" ht="27.75" customHeight="1">
      <c r="A248" s="133"/>
      <c r="B248" s="79"/>
      <c r="C248" s="121"/>
      <c r="D248" s="162" t="s">
        <v>41</v>
      </c>
      <c r="E248" s="163"/>
      <c r="F248" s="164"/>
      <c r="G248" s="164"/>
      <c r="H248" s="71"/>
      <c r="I248" s="71"/>
      <c r="J248" s="71"/>
      <c r="K248" s="71"/>
      <c r="L248" s="161"/>
      <c r="M248" s="161"/>
      <c r="N248" s="160"/>
      <c r="O248" s="158"/>
      <c r="P248" s="158"/>
      <c r="Q248" s="158"/>
      <c r="R248" s="6"/>
      <c r="S248" s="6"/>
      <c r="T248" s="6"/>
      <c r="U248" s="6"/>
      <c r="V248" s="6"/>
      <c r="W248" s="5"/>
      <c r="X248" s="104">
        <v>80</v>
      </c>
      <c r="Y248" s="78"/>
      <c r="Z248" s="78"/>
      <c r="AA248" s="5"/>
      <c r="AB248" s="78"/>
      <c r="AC248" s="5">
        <f>SUM(AC207:AC247)</f>
        <v>3280</v>
      </c>
      <c r="AD248" s="77">
        <f t="shared" si="38"/>
        <v>41</v>
      </c>
      <c r="AE248" s="78"/>
    </row>
    <row r="249" spans="1:31" ht="27.75" customHeight="1">
      <c r="A249" s="233"/>
      <c r="B249" s="234"/>
      <c r="C249" s="110"/>
      <c r="D249" s="235"/>
      <c r="E249" s="233"/>
      <c r="F249" s="233"/>
      <c r="G249" s="233"/>
      <c r="H249" s="236"/>
      <c r="I249" s="236"/>
      <c r="J249" s="236"/>
      <c r="K249" s="232"/>
      <c r="L249" s="232"/>
      <c r="M249" s="232"/>
      <c r="N249" s="227"/>
      <c r="O249" s="6"/>
      <c r="P249" s="6"/>
      <c r="Q249" s="6"/>
      <c r="R249" s="6"/>
      <c r="S249" s="6"/>
      <c r="T249" s="6"/>
      <c r="U249" s="6"/>
      <c r="V249" s="6"/>
      <c r="W249" s="5"/>
      <c r="X249" s="142"/>
      <c r="Y249" s="142"/>
      <c r="Z249" s="143"/>
      <c r="AA249" s="144"/>
      <c r="AB249" s="143"/>
      <c r="AC249" s="144"/>
      <c r="AD249" s="142"/>
      <c r="AE249" s="143"/>
    </row>
    <row r="250" spans="1:31" ht="27.75" customHeight="1">
      <c r="A250" s="5"/>
      <c r="B250" s="5"/>
      <c r="C250" s="5"/>
      <c r="D250" s="5"/>
      <c r="E250" s="5"/>
      <c r="F250" s="5"/>
      <c r="G250" s="5"/>
      <c r="H250" s="237"/>
      <c r="I250" s="5">
        <v>5</v>
      </c>
      <c r="J250" s="5">
        <v>9</v>
      </c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</row>
    <row r="251" spans="1:31" ht="27.7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</row>
    <row r="252" spans="1:31" ht="27.7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</row>
    <row r="253" spans="1:31" ht="27.7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</row>
    <row r="254" spans="1:31" ht="27.7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</row>
    <row r="255" spans="1:31" ht="27.7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</row>
    <row r="256" spans="1:31" ht="27.7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</row>
    <row r="257" spans="1:31" ht="27.7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</row>
    <row r="258" spans="1:31" ht="27.7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</row>
    <row r="259" spans="1:31" ht="27.7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</row>
    <row r="260" spans="1:31" ht="27.7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</row>
    <row r="261" spans="1:31" ht="27.7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</row>
    <row r="262" spans="1:31" ht="27.7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</row>
    <row r="263" spans="1:31" ht="27.7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</row>
    <row r="264" spans="1:31" ht="27.7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</row>
    <row r="265" spans="1:31" ht="27.7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</row>
    <row r="266" spans="1:31" ht="27.7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</row>
    <row r="267" spans="1:31" ht="27.7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</row>
    <row r="268" spans="1:31" ht="27.7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</row>
    <row r="269" spans="1:31" ht="27.7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</row>
    <row r="270" spans="1:31" ht="27.7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</row>
    <row r="271" spans="1:31" ht="27.7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</row>
    <row r="272" spans="1:31" ht="27.7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</row>
    <row r="273" spans="1:31" ht="27.7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</row>
    <row r="274" spans="1:31" ht="27.7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</row>
    <row r="275" spans="1:31" ht="27.7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</row>
    <row r="276" spans="1:31" ht="27.7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</row>
    <row r="277" spans="1:31" ht="27.7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</row>
    <row r="278" spans="1:31" ht="27.7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</row>
    <row r="279" spans="1:31" ht="27.7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</row>
    <row r="280" spans="1:31" ht="27.7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</row>
    <row r="281" spans="1:31" ht="27.7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</row>
    <row r="282" spans="1:31" ht="27.7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</row>
    <row r="283" spans="1:31" ht="27.7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</row>
    <row r="284" spans="1:31" ht="27.7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</row>
    <row r="285" spans="1:31" ht="27.7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</row>
    <row r="286" spans="1:31" ht="27.7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</row>
    <row r="287" spans="1:31" ht="27.7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</row>
    <row r="288" spans="1:31" ht="27.7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</row>
    <row r="289" spans="1:31" ht="27.7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</row>
    <row r="290" spans="1:31" ht="27.7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</row>
    <row r="291" spans="1:31" ht="27.7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</row>
    <row r="292" spans="1:31" ht="27.7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</row>
    <row r="293" spans="1:31" ht="27.7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</row>
    <row r="294" spans="1:31" ht="27.7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</row>
    <row r="295" spans="1:31" ht="27.7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</row>
    <row r="296" spans="1:31" ht="27.7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</row>
    <row r="297" spans="1:31" ht="27.7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</row>
    <row r="298" spans="1:31" ht="27.7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</row>
    <row r="299" spans="1:31" ht="27.7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</row>
    <row r="300" spans="1:31" ht="27.7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</row>
    <row r="301" spans="1:31" ht="27.7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</row>
    <row r="302" spans="1:31" ht="27.7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</row>
    <row r="303" spans="1:31" ht="27.7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</row>
    <row r="304" spans="1:31" ht="27.7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</row>
    <row r="305" spans="1:31" ht="27.7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</row>
    <row r="306" spans="1:31" ht="27.7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</row>
    <row r="307" spans="1:31" ht="27.7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</row>
    <row r="308" spans="1:31" ht="27.7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</row>
    <row r="309" spans="1:31" ht="27.7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</row>
    <row r="310" spans="1:31" ht="27.7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</row>
    <row r="311" spans="1:31" ht="27.7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</row>
    <row r="312" spans="1:31" ht="27.7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</row>
    <row r="313" spans="1:31" ht="27.7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</row>
    <row r="314" spans="1:31" ht="27.7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</row>
    <row r="315" spans="1:31" ht="27.7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</row>
    <row r="316" spans="1:31" ht="27.7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</row>
    <row r="317" spans="1:31" ht="27.7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</row>
    <row r="318" spans="1:31" ht="27.7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</row>
    <row r="319" spans="1:31" ht="27.7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</row>
    <row r="320" spans="1:31" ht="27.7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</row>
    <row r="321" spans="1:31" ht="27.7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</row>
    <row r="322" spans="1:31" ht="27.7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</row>
    <row r="323" spans="1:31" ht="27.7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</row>
    <row r="324" spans="1:31" ht="27.7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</row>
    <row r="325" spans="1:31" ht="27.7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</row>
    <row r="326" spans="1:31" ht="27.7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</row>
    <row r="327" spans="1:31" ht="27.7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</row>
    <row r="328" spans="1:31" ht="27.7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</row>
    <row r="329" spans="1:31" ht="27.7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</row>
    <row r="330" spans="1:31" ht="27.7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</row>
    <row r="331" spans="1:31" ht="27.7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</row>
    <row r="332" spans="1:31" ht="27.7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</row>
    <row r="333" spans="1:31" ht="27.7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</row>
    <row r="334" spans="1:31" ht="27.7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</row>
    <row r="335" spans="1:31" ht="27.7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</row>
    <row r="336" spans="1:31" ht="27.7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</row>
    <row r="337" spans="1:31" ht="27.7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</row>
    <row r="338" spans="1:31" ht="27.7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</row>
    <row r="339" spans="1:31" ht="27.7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</row>
    <row r="340" spans="1:31" ht="27.7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</row>
    <row r="341" spans="1:31" ht="27.7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</row>
    <row r="342" spans="1:31" ht="27.7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</row>
    <row r="343" spans="1:31" ht="27.7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</row>
    <row r="344" spans="1:31" ht="27.7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</row>
    <row r="345" spans="1:31" ht="27.7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</row>
    <row r="346" spans="1:31" ht="27.7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</row>
    <row r="347" spans="1:31" ht="27.7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</row>
    <row r="348" spans="1:31" ht="27.7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</row>
    <row r="349" spans="1:31" ht="27.7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</row>
    <row r="350" spans="1:31" ht="27.7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</row>
    <row r="351" spans="1:31" ht="27.7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</row>
    <row r="352" spans="1:31" ht="27.7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</row>
    <row r="353" spans="1:31" ht="27.7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</row>
    <row r="354" spans="1:31" ht="27.7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</row>
    <row r="355" spans="1:31" ht="27.7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</row>
    <row r="356" spans="1:31" ht="27.7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</row>
    <row r="357" spans="1:31" ht="27.7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</row>
    <row r="358" spans="1:31" ht="27.7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</row>
    <row r="359" spans="1:31" ht="27.7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</row>
    <row r="360" spans="1:31" ht="27.7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</row>
    <row r="361" spans="1:31" ht="27.7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</row>
    <row r="362" spans="1:31" ht="27.7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</row>
    <row r="363" spans="1:31" ht="27.7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</row>
    <row r="364" spans="1:31" ht="27.7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</row>
    <row r="365" spans="1:31" ht="27.7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</row>
    <row r="366" spans="1:31" ht="27.7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</row>
    <row r="367" spans="1:31" ht="27.7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</row>
    <row r="368" spans="1:31" ht="27.7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</row>
    <row r="369" spans="1:31" ht="27.7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</row>
    <row r="370" spans="1:31" ht="27.7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</row>
    <row r="371" spans="1:31" ht="27.7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</row>
    <row r="372" spans="1:31" ht="27.7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</row>
    <row r="373" spans="1:31" ht="27.7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</row>
    <row r="374" spans="1:31" ht="27.7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</row>
    <row r="375" spans="1:31" ht="27.7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</row>
    <row r="376" spans="1:31" ht="27.7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</row>
    <row r="377" spans="1:31" ht="27.7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</row>
    <row r="378" spans="1:31" ht="27.7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</row>
    <row r="379" spans="1:31" ht="27.7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</row>
    <row r="380" spans="1:31" ht="27.7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</row>
    <row r="381" spans="1:31" ht="27.7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</row>
    <row r="382" spans="1:31" ht="27.7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</row>
    <row r="383" spans="1:31" ht="27.7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</row>
    <row r="384" spans="1:31" ht="27.7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</row>
    <row r="385" spans="1:31" ht="27.7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</row>
    <row r="386" spans="1:31" ht="27.7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</row>
    <row r="387" spans="1:31" ht="27.7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</row>
    <row r="388" spans="1:31" ht="27.7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</row>
    <row r="389" spans="1:31" ht="27.7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</row>
    <row r="390" spans="1:31" ht="27.7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</row>
    <row r="391" spans="1:31" ht="27.7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</row>
    <row r="392" spans="1:31" ht="27.7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</row>
    <row r="393" spans="1:31" ht="27.7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</row>
    <row r="394" spans="1:31" ht="27.7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</row>
    <row r="395" spans="1:31" ht="27.7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</row>
    <row r="396" spans="1:31" ht="27.7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</row>
    <row r="397" spans="1:31" ht="27.7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</row>
    <row r="398" spans="1:31" ht="27.7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</row>
    <row r="399" spans="1:31" ht="27.7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</row>
    <row r="400" spans="1:31" ht="27.7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</row>
    <row r="401" spans="1:31" ht="27.7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</row>
    <row r="402" spans="1:31" ht="27.7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</row>
    <row r="403" spans="1:31" ht="27.7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</row>
    <row r="404" spans="1:31" ht="27.7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</row>
    <row r="405" spans="1:31" ht="27.7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</row>
    <row r="406" spans="1:31" ht="27.7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</row>
    <row r="407" spans="1:31" ht="27.7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</row>
    <row r="408" spans="1:31" ht="27.7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</row>
    <row r="409" spans="1:31" ht="27.7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</row>
    <row r="410" spans="1:31" ht="27.7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</row>
    <row r="411" spans="1:31" ht="27.7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</row>
    <row r="412" spans="1:31" ht="27.7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</row>
    <row r="413" spans="1:31" ht="27.7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</row>
    <row r="414" spans="1:31" ht="27.7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</row>
    <row r="415" spans="1:31" ht="27.7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</row>
    <row r="416" spans="1:31" ht="27.7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</row>
    <row r="417" spans="1:31" ht="27.7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</row>
    <row r="418" spans="1:31" ht="27.7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</row>
    <row r="419" spans="1:31" ht="27.7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</row>
    <row r="420" spans="1:31" ht="27.7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</row>
    <row r="421" spans="1:31" ht="27.7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</row>
    <row r="422" spans="1:31" ht="27.7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</row>
    <row r="423" spans="1:31" ht="27.7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</row>
    <row r="424" spans="1:31" ht="27.7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</row>
    <row r="425" spans="1:31" ht="27.7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</row>
    <row r="426" spans="1:31" ht="27.7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</row>
    <row r="427" spans="1:31" ht="27.7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</row>
    <row r="428" spans="1:31" ht="27.7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</row>
    <row r="429" spans="1:31" ht="27.7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</row>
    <row r="430" spans="1:31" ht="27.7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</row>
    <row r="431" spans="1:31" ht="27.7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</row>
    <row r="432" spans="1:31" ht="27.7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</row>
    <row r="433" spans="1:31" ht="27.7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</row>
    <row r="434" spans="1:31" ht="27.7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</row>
    <row r="435" spans="1:31" ht="27.7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</row>
    <row r="436" spans="1:31" ht="27.7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</row>
    <row r="437" spans="1:31" ht="27.7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</row>
    <row r="438" spans="1:31" ht="27.7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</row>
    <row r="439" spans="1:31" ht="27.7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</row>
    <row r="440" spans="1:31" ht="27.7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</row>
    <row r="441" spans="1:31" ht="27.7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</row>
    <row r="442" spans="1:31" ht="27.7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</row>
    <row r="443" spans="1:31" ht="27.7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</row>
    <row r="444" spans="1:31" ht="27.7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</row>
    <row r="445" spans="1:31" ht="27.7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</row>
    <row r="446" spans="1:31" ht="27.7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</row>
    <row r="447" spans="1:31" ht="27.7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</row>
    <row r="448" spans="1:31" ht="27.7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</row>
    <row r="449" spans="1:31" ht="27.7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</row>
    <row r="450" spans="1:31" ht="27.7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</row>
    <row r="451" spans="1:31" ht="27.7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</row>
    <row r="452" spans="1:31" ht="27.7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</row>
    <row r="453" spans="1:31" ht="27.7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</row>
    <row r="454" spans="1:31" ht="27.7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</row>
    <row r="455" spans="1:31" ht="27.7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</row>
    <row r="456" spans="1:31" ht="27.7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</row>
    <row r="457" spans="1:31" ht="27.7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</row>
    <row r="458" spans="1:31" ht="27.7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</row>
    <row r="459" spans="1:31" ht="27.7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</row>
    <row r="460" spans="1:31" ht="27.7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</row>
    <row r="461" spans="1:31" ht="27.7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</row>
    <row r="462" spans="1:31" ht="27.7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</row>
    <row r="463" spans="1:31" ht="27.7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</row>
    <row r="464" spans="1:31" ht="27.7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</row>
    <row r="465" spans="1:31" ht="27.7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</row>
    <row r="466" spans="1:31" ht="27.7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</row>
    <row r="467" spans="1:31" ht="27.7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</row>
    <row r="468" spans="1:31" ht="27.7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</row>
    <row r="469" spans="1:31" ht="27.7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</row>
    <row r="470" spans="1:31" ht="27.7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</row>
    <row r="471" spans="1:31" ht="27.7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</row>
    <row r="472" spans="1:31" ht="27.7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</row>
    <row r="473" spans="1:31" ht="27.7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</row>
    <row r="474" spans="1:31" ht="27.7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</row>
    <row r="475" spans="1:31" ht="27.7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</row>
    <row r="476" spans="1:31" ht="27.7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</row>
    <row r="477" spans="1:31" ht="27.7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</row>
    <row r="478" spans="1:31" ht="27.7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</row>
    <row r="479" spans="1:31" ht="27.7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</row>
    <row r="480" spans="1:31" ht="27.7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</row>
    <row r="481" spans="1:31" ht="27.7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</row>
    <row r="482" spans="1:31" ht="27.7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</row>
    <row r="483" spans="1:31" ht="27.7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</row>
    <row r="484" spans="1:31" ht="27.7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</row>
    <row r="485" spans="1:31" ht="27.7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</row>
    <row r="486" spans="1:31" ht="27.7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</row>
    <row r="487" spans="1:31" ht="27.7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</row>
    <row r="488" spans="1:31" ht="27.7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</row>
    <row r="489" spans="1:31" ht="27.7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</row>
    <row r="490" spans="1:31" ht="27.7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</row>
    <row r="491" spans="1:31" ht="27.7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</row>
    <row r="492" spans="1:31" ht="27.7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</row>
    <row r="493" spans="1:31" ht="27.7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</row>
    <row r="494" spans="1:31" ht="27.7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</row>
    <row r="495" spans="1:31" ht="27.7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</row>
    <row r="496" spans="1:31" ht="27.7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</row>
    <row r="497" spans="1:31" ht="27.7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</row>
    <row r="498" spans="1:31" ht="27.7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</row>
    <row r="499" spans="1:31" ht="27.7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</row>
    <row r="500" spans="1:31" ht="27.7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</row>
    <row r="501" spans="1:31" ht="27.7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</row>
    <row r="502" spans="1:31" ht="27.7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</row>
    <row r="503" spans="1:31" ht="27.7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</row>
    <row r="504" spans="1:31" ht="27.7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</row>
    <row r="505" spans="1:31" ht="27.7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</row>
    <row r="506" spans="1:31" ht="27.7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</row>
    <row r="507" spans="1:31" ht="27.7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</row>
    <row r="508" spans="1:31" ht="27.7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</row>
    <row r="509" spans="1:31" ht="27.7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</row>
    <row r="510" spans="1:31" ht="27.7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</row>
    <row r="511" spans="1:31" ht="27.7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</row>
    <row r="512" spans="1:31" ht="27.7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</row>
    <row r="513" spans="1:31" ht="27.7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</row>
    <row r="514" spans="1:31" ht="27.7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</row>
    <row r="515" spans="1:31" ht="27.7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</row>
    <row r="516" spans="1:31" ht="27.7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</row>
    <row r="517" spans="1:31" ht="27.7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</row>
    <row r="518" spans="1:31" ht="27.7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</row>
    <row r="519" spans="1:31" ht="27.7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</row>
    <row r="520" spans="1:31" ht="27.7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</row>
    <row r="521" spans="1:31" ht="27.7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</row>
    <row r="522" spans="1:31" ht="27.7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</row>
    <row r="523" spans="1:31" ht="27.7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</row>
    <row r="524" spans="1:31" ht="27.7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</row>
    <row r="525" spans="1:31" ht="27.7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</row>
    <row r="526" spans="1:31" ht="27.7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</row>
    <row r="527" spans="1:31" ht="27.7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</row>
    <row r="528" spans="1:31" ht="27.7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</row>
    <row r="529" spans="1:31" ht="27.7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</row>
    <row r="530" spans="1:31" ht="27.7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</row>
    <row r="531" spans="1:31" ht="27.7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</row>
    <row r="532" spans="1:31" ht="27.7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</row>
    <row r="533" spans="1:31" ht="27.7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</row>
    <row r="534" spans="1:31" ht="27.7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</row>
    <row r="535" spans="1:31" ht="27.7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</row>
    <row r="536" spans="1:31" ht="27.7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</row>
    <row r="537" spans="1:31" ht="27.7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</row>
    <row r="538" spans="1:31" ht="27.7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</row>
    <row r="539" spans="1:31" ht="27.7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</row>
    <row r="540" spans="1:31" ht="27.7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</row>
    <row r="541" spans="1:31" ht="27.7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</row>
    <row r="542" spans="1:31" ht="27.7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</row>
    <row r="543" spans="1:31" ht="27.7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</row>
    <row r="544" spans="1:31" ht="27.7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</row>
    <row r="545" spans="1:31" ht="27.7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</row>
    <row r="546" spans="1:31" ht="27.7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</row>
    <row r="547" spans="1:31" ht="27.7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</row>
    <row r="548" spans="1:31" ht="27.7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</row>
    <row r="549" spans="1:31" ht="27.7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</row>
    <row r="550" spans="1:31" ht="27.7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</row>
    <row r="551" spans="1:31" ht="27.7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</row>
    <row r="552" spans="1:31" ht="27.7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</row>
    <row r="553" spans="1:31" ht="27.7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  <c r="AA553" s="5"/>
      <c r="AB553" s="5"/>
      <c r="AC553" s="5"/>
      <c r="AD553" s="5"/>
      <c r="AE553" s="5"/>
    </row>
    <row r="554" spans="1:31" ht="27.7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  <c r="AA554" s="5"/>
      <c r="AB554" s="5"/>
      <c r="AC554" s="5"/>
      <c r="AD554" s="5"/>
      <c r="AE554" s="5"/>
    </row>
    <row r="555" spans="1:31" ht="27.7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  <c r="AA555" s="5"/>
      <c r="AB555" s="5"/>
      <c r="AC555" s="5"/>
      <c r="AD555" s="5"/>
      <c r="AE555" s="5"/>
    </row>
    <row r="556" spans="1:31" ht="27.7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  <c r="AA556" s="5"/>
      <c r="AB556" s="5"/>
      <c r="AC556" s="5"/>
      <c r="AD556" s="5"/>
      <c r="AE556" s="5"/>
    </row>
    <row r="557" spans="1:31" ht="27.7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  <c r="AA557" s="5"/>
      <c r="AB557" s="5"/>
      <c r="AC557" s="5"/>
      <c r="AD557" s="5"/>
      <c r="AE557" s="5"/>
    </row>
    <row r="558" spans="1:31" ht="27.7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  <c r="AA558" s="5"/>
      <c r="AB558" s="5"/>
      <c r="AC558" s="5"/>
      <c r="AD558" s="5"/>
      <c r="AE558" s="5"/>
    </row>
    <row r="559" spans="1:31" ht="27.7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  <c r="AA559" s="5"/>
      <c r="AB559" s="5"/>
      <c r="AC559" s="5"/>
      <c r="AD559" s="5"/>
      <c r="AE559" s="5"/>
    </row>
    <row r="560" spans="1:31" ht="27.7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  <c r="AA560" s="5"/>
      <c r="AB560" s="5"/>
      <c r="AC560" s="5"/>
      <c r="AD560" s="5"/>
      <c r="AE560" s="5"/>
    </row>
    <row r="561" spans="1:31" ht="27.7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  <c r="AA561" s="5"/>
      <c r="AB561" s="5"/>
      <c r="AC561" s="5"/>
      <c r="AD561" s="5"/>
      <c r="AE561" s="5"/>
    </row>
    <row r="562" spans="1:31" ht="27.7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  <c r="AA562" s="5"/>
      <c r="AB562" s="5"/>
      <c r="AC562" s="5"/>
      <c r="AD562" s="5"/>
      <c r="AE562" s="5"/>
    </row>
    <row r="563" spans="1:31" ht="27.7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  <c r="AA563" s="5"/>
      <c r="AB563" s="5"/>
      <c r="AC563" s="5"/>
      <c r="AD563" s="5"/>
      <c r="AE563" s="5"/>
    </row>
    <row r="564" spans="1:31" ht="27.7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  <c r="AA564" s="5"/>
      <c r="AB564" s="5"/>
      <c r="AC564" s="5"/>
      <c r="AD564" s="5"/>
      <c r="AE564" s="5"/>
    </row>
    <row r="565" spans="1:31" ht="27.7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  <c r="AA565" s="5"/>
      <c r="AB565" s="5"/>
      <c r="AC565" s="5"/>
      <c r="AD565" s="5"/>
      <c r="AE565" s="5"/>
    </row>
    <row r="566" spans="1:31" ht="27.7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  <c r="AA566" s="5"/>
      <c r="AB566" s="5"/>
      <c r="AC566" s="5"/>
      <c r="AD566" s="5"/>
      <c r="AE566" s="5"/>
    </row>
    <row r="567" spans="1:31" ht="27.7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  <c r="AA567" s="5"/>
      <c r="AB567" s="5"/>
      <c r="AC567" s="5"/>
      <c r="AD567" s="5"/>
      <c r="AE567" s="5"/>
    </row>
    <row r="568" spans="1:31" ht="27.7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  <c r="AA568" s="5"/>
      <c r="AB568" s="5"/>
      <c r="AC568" s="5"/>
      <c r="AD568" s="5"/>
      <c r="AE568" s="5"/>
    </row>
    <row r="569" spans="1:31" ht="27.7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  <c r="AA569" s="5"/>
      <c r="AB569" s="5"/>
      <c r="AC569" s="5"/>
      <c r="AD569" s="5"/>
      <c r="AE569" s="5"/>
    </row>
    <row r="570" spans="1:31" ht="27.7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  <c r="AA570" s="5"/>
      <c r="AB570" s="5"/>
      <c r="AC570" s="5"/>
      <c r="AD570" s="5"/>
      <c r="AE570" s="5"/>
    </row>
    <row r="571" spans="1:31" ht="27.7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  <c r="AA571" s="5"/>
      <c r="AB571" s="5"/>
      <c r="AC571" s="5"/>
      <c r="AD571" s="5"/>
      <c r="AE571" s="5"/>
    </row>
    <row r="572" spans="1:31" ht="27.7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  <c r="AA572" s="5"/>
      <c r="AB572" s="5"/>
      <c r="AC572" s="5"/>
      <c r="AD572" s="5"/>
      <c r="AE572" s="5"/>
    </row>
    <row r="573" spans="1:31" ht="27.7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  <c r="AA573" s="5"/>
      <c r="AB573" s="5"/>
      <c r="AC573" s="5"/>
      <c r="AD573" s="5"/>
      <c r="AE573" s="5"/>
    </row>
    <row r="574" spans="1:31" ht="27.7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  <c r="AA574" s="5"/>
      <c r="AB574" s="5"/>
      <c r="AC574" s="5"/>
      <c r="AD574" s="5"/>
      <c r="AE574" s="5"/>
    </row>
    <row r="575" spans="1:31" ht="27.7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  <c r="AA575" s="5"/>
      <c r="AB575" s="5"/>
      <c r="AC575" s="5"/>
      <c r="AD575" s="5"/>
      <c r="AE575" s="5"/>
    </row>
    <row r="576" spans="1:31" ht="27.7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  <c r="AA576" s="5"/>
      <c r="AB576" s="5"/>
      <c r="AC576" s="5"/>
      <c r="AD576" s="5"/>
      <c r="AE576" s="5"/>
    </row>
    <row r="577" spans="1:31" ht="27.7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  <c r="AA577" s="5"/>
      <c r="AB577" s="5"/>
      <c r="AC577" s="5"/>
      <c r="AD577" s="5"/>
      <c r="AE577" s="5"/>
    </row>
    <row r="578" spans="1:31" ht="27.7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  <c r="AA578" s="5"/>
      <c r="AB578" s="5"/>
      <c r="AC578" s="5"/>
      <c r="AD578" s="5"/>
      <c r="AE578" s="5"/>
    </row>
    <row r="579" spans="1:31" ht="27.7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  <c r="AA579" s="5"/>
      <c r="AB579" s="5"/>
      <c r="AC579" s="5"/>
      <c r="AD579" s="5"/>
      <c r="AE579" s="5"/>
    </row>
    <row r="580" spans="1:31" ht="27.7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  <c r="AA580" s="5"/>
      <c r="AB580" s="5"/>
      <c r="AC580" s="5"/>
      <c r="AD580" s="5"/>
      <c r="AE580" s="5"/>
    </row>
    <row r="581" spans="1:31" ht="27.7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  <c r="AA581" s="5"/>
      <c r="AB581" s="5"/>
      <c r="AC581" s="5"/>
      <c r="AD581" s="5"/>
      <c r="AE581" s="5"/>
    </row>
    <row r="582" spans="1:31" ht="27.7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  <c r="AA582" s="5"/>
      <c r="AB582" s="5"/>
      <c r="AC582" s="5"/>
      <c r="AD582" s="5"/>
      <c r="AE582" s="5"/>
    </row>
    <row r="583" spans="1:31" ht="27.7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  <c r="AA583" s="5"/>
      <c r="AB583" s="5"/>
      <c r="AC583" s="5"/>
      <c r="AD583" s="5"/>
      <c r="AE583" s="5"/>
    </row>
    <row r="584" spans="1:31" ht="27.7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  <c r="AA584" s="5"/>
      <c r="AB584" s="5"/>
      <c r="AC584" s="5"/>
      <c r="AD584" s="5"/>
      <c r="AE584" s="5"/>
    </row>
    <row r="585" spans="1:31" ht="27.7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  <c r="AA585" s="5"/>
      <c r="AB585" s="5"/>
      <c r="AC585" s="5"/>
      <c r="AD585" s="5"/>
      <c r="AE585" s="5"/>
    </row>
    <row r="586" spans="1:31" ht="27.7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  <c r="AA586" s="5"/>
      <c r="AB586" s="5"/>
      <c r="AC586" s="5"/>
      <c r="AD586" s="5"/>
      <c r="AE586" s="5"/>
    </row>
    <row r="587" spans="1:31" ht="27.7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  <c r="AA587" s="5"/>
      <c r="AB587" s="5"/>
      <c r="AC587" s="5"/>
      <c r="AD587" s="5"/>
      <c r="AE587" s="5"/>
    </row>
    <row r="588" spans="1:31" ht="27.7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  <c r="AA588" s="5"/>
      <c r="AB588" s="5"/>
      <c r="AC588" s="5"/>
      <c r="AD588" s="5"/>
      <c r="AE588" s="5"/>
    </row>
    <row r="589" spans="1:31" ht="27.7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  <c r="AA589" s="5"/>
      <c r="AB589" s="5"/>
      <c r="AC589" s="5"/>
      <c r="AD589" s="5"/>
      <c r="AE589" s="5"/>
    </row>
    <row r="590" spans="1:31" ht="27.7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  <c r="AA590" s="5"/>
      <c r="AB590" s="5"/>
      <c r="AC590" s="5"/>
      <c r="AD590" s="5"/>
      <c r="AE590" s="5"/>
    </row>
    <row r="591" spans="1:31" ht="27.7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  <c r="AA591" s="5"/>
      <c r="AB591" s="5"/>
      <c r="AC591" s="5"/>
      <c r="AD591" s="5"/>
      <c r="AE591" s="5"/>
    </row>
    <row r="592" spans="1:31" ht="27.7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  <c r="AA592" s="5"/>
      <c r="AB592" s="5"/>
      <c r="AC592" s="5"/>
      <c r="AD592" s="5"/>
      <c r="AE592" s="5"/>
    </row>
    <row r="593" spans="1:31" ht="27.7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  <c r="AA593" s="5"/>
      <c r="AB593" s="5"/>
      <c r="AC593" s="5"/>
      <c r="AD593" s="5"/>
      <c r="AE593" s="5"/>
    </row>
    <row r="594" spans="1:31" ht="27.7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  <c r="AA594" s="5"/>
      <c r="AB594" s="5"/>
      <c r="AC594" s="5"/>
      <c r="AD594" s="5"/>
      <c r="AE594" s="5"/>
    </row>
    <row r="595" spans="1:31" ht="27.7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  <c r="AA595" s="5"/>
      <c r="AB595" s="5"/>
      <c r="AC595" s="5"/>
      <c r="AD595" s="5"/>
      <c r="AE595" s="5"/>
    </row>
    <row r="596" spans="1:31" ht="27.7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  <c r="AA596" s="5"/>
      <c r="AB596" s="5"/>
      <c r="AC596" s="5"/>
      <c r="AD596" s="5"/>
      <c r="AE596" s="5"/>
    </row>
    <row r="597" spans="1:31" ht="27.7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  <c r="AA597" s="5"/>
      <c r="AB597" s="5"/>
      <c r="AC597" s="5"/>
      <c r="AD597" s="5"/>
      <c r="AE597" s="5"/>
    </row>
    <row r="598" spans="1:31" ht="27.7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  <c r="AA598" s="5"/>
      <c r="AB598" s="5"/>
      <c r="AC598" s="5"/>
      <c r="AD598" s="5"/>
      <c r="AE598" s="5"/>
    </row>
    <row r="599" spans="1:31" ht="27.7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  <c r="AA599" s="5"/>
      <c r="AB599" s="5"/>
      <c r="AC599" s="5"/>
      <c r="AD599" s="5"/>
      <c r="AE599" s="5"/>
    </row>
    <row r="600" spans="1:31" ht="27.7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  <c r="AA600" s="5"/>
      <c r="AB600" s="5"/>
      <c r="AC600" s="5"/>
      <c r="AD600" s="5"/>
      <c r="AE600" s="5"/>
    </row>
    <row r="601" spans="1:31" ht="27.7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  <c r="AA601" s="5"/>
      <c r="AB601" s="5"/>
      <c r="AC601" s="5"/>
      <c r="AD601" s="5"/>
      <c r="AE601" s="5"/>
    </row>
    <row r="602" spans="1:31" ht="27.7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  <c r="AA602" s="5"/>
      <c r="AB602" s="5"/>
      <c r="AC602" s="5"/>
      <c r="AD602" s="5"/>
      <c r="AE602" s="5"/>
    </row>
    <row r="603" spans="1:31" ht="27.7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  <c r="AA603" s="5"/>
      <c r="AB603" s="5"/>
      <c r="AC603" s="5"/>
      <c r="AD603" s="5"/>
      <c r="AE603" s="5"/>
    </row>
    <row r="604" spans="1:31" ht="27.7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  <c r="AA604" s="5"/>
      <c r="AB604" s="5"/>
      <c r="AC604" s="5"/>
      <c r="AD604" s="5"/>
      <c r="AE604" s="5"/>
    </row>
    <row r="605" spans="1:31" ht="27.7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  <c r="AA605" s="5"/>
      <c r="AB605" s="5"/>
      <c r="AC605" s="5"/>
      <c r="AD605" s="5"/>
      <c r="AE605" s="5"/>
    </row>
    <row r="606" spans="1:31" ht="27.7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  <c r="AA606" s="5"/>
      <c r="AB606" s="5"/>
      <c r="AC606" s="5"/>
      <c r="AD606" s="5"/>
      <c r="AE606" s="5"/>
    </row>
    <row r="607" spans="1:31" ht="27.7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  <c r="AA607" s="5"/>
      <c r="AB607" s="5"/>
      <c r="AC607" s="5"/>
      <c r="AD607" s="5"/>
      <c r="AE607" s="5"/>
    </row>
    <row r="608" spans="1:31" ht="27.7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  <c r="AA608" s="5"/>
      <c r="AB608" s="5"/>
      <c r="AC608" s="5"/>
      <c r="AD608" s="5"/>
      <c r="AE608" s="5"/>
    </row>
    <row r="609" spans="1:31" ht="27.7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  <c r="AA609" s="5"/>
      <c r="AB609" s="5"/>
      <c r="AC609" s="5"/>
      <c r="AD609" s="5"/>
      <c r="AE609" s="5"/>
    </row>
    <row r="610" spans="1:31" ht="27.7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  <c r="AA610" s="5"/>
      <c r="AB610" s="5"/>
      <c r="AC610" s="5"/>
      <c r="AD610" s="5"/>
      <c r="AE610" s="5"/>
    </row>
    <row r="611" spans="1:31" ht="27.7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  <c r="AA611" s="5"/>
      <c r="AB611" s="5"/>
      <c r="AC611" s="5"/>
      <c r="AD611" s="5"/>
      <c r="AE611" s="5"/>
    </row>
    <row r="612" spans="1:31" ht="27.7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  <c r="AA612" s="5"/>
      <c r="AB612" s="5"/>
      <c r="AC612" s="5"/>
      <c r="AD612" s="5"/>
      <c r="AE612" s="5"/>
    </row>
    <row r="613" spans="1:31" ht="27.7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  <c r="AA613" s="5"/>
      <c r="AB613" s="5"/>
      <c r="AC613" s="5"/>
      <c r="AD613" s="5"/>
      <c r="AE613" s="5"/>
    </row>
    <row r="614" spans="1:31" ht="27.7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  <c r="AA614" s="5"/>
      <c r="AB614" s="5"/>
      <c r="AC614" s="5"/>
      <c r="AD614" s="5"/>
      <c r="AE614" s="5"/>
    </row>
    <row r="615" spans="1:31" ht="27.7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  <c r="AA615" s="5"/>
      <c r="AB615" s="5"/>
      <c r="AC615" s="5"/>
      <c r="AD615" s="5"/>
      <c r="AE615" s="5"/>
    </row>
    <row r="616" spans="1:31" ht="27.7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  <c r="AA616" s="5"/>
      <c r="AB616" s="5"/>
      <c r="AC616" s="5"/>
      <c r="AD616" s="5"/>
      <c r="AE616" s="5"/>
    </row>
    <row r="617" spans="1:31" ht="27.7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  <c r="AA617" s="5"/>
      <c r="AB617" s="5"/>
      <c r="AC617" s="5"/>
      <c r="AD617" s="5"/>
      <c r="AE617" s="5"/>
    </row>
    <row r="618" spans="1:31" ht="27.7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  <c r="AA618" s="5"/>
      <c r="AB618" s="5"/>
      <c r="AC618" s="5"/>
      <c r="AD618" s="5"/>
      <c r="AE618" s="5"/>
    </row>
    <row r="619" spans="1:31" ht="27.7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  <c r="AA619" s="5"/>
      <c r="AB619" s="5"/>
      <c r="AC619" s="5"/>
      <c r="AD619" s="5"/>
      <c r="AE619" s="5"/>
    </row>
    <row r="620" spans="1:31" ht="27.7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  <c r="AA620" s="5"/>
      <c r="AB620" s="5"/>
      <c r="AC620" s="5"/>
      <c r="AD620" s="5"/>
      <c r="AE620" s="5"/>
    </row>
    <row r="621" spans="1:31" ht="27.7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  <c r="AA621" s="5"/>
      <c r="AB621" s="5"/>
      <c r="AC621" s="5"/>
      <c r="AD621" s="5"/>
      <c r="AE621" s="5"/>
    </row>
    <row r="622" spans="1:31" ht="27.7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  <c r="AA622" s="5"/>
      <c r="AB622" s="5"/>
      <c r="AC622" s="5"/>
      <c r="AD622" s="5"/>
      <c r="AE622" s="5"/>
    </row>
    <row r="623" spans="1:31" ht="27.7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  <c r="AA623" s="5"/>
      <c r="AB623" s="5"/>
      <c r="AC623" s="5"/>
      <c r="AD623" s="5"/>
      <c r="AE623" s="5"/>
    </row>
    <row r="624" spans="1:31" ht="27.7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  <c r="AA624" s="5"/>
      <c r="AB624" s="5"/>
      <c r="AC624" s="5"/>
      <c r="AD624" s="5"/>
      <c r="AE624" s="5"/>
    </row>
    <row r="625" spans="1:31" ht="27.7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  <c r="AA625" s="5"/>
      <c r="AB625" s="5"/>
      <c r="AC625" s="5"/>
      <c r="AD625" s="5"/>
      <c r="AE625" s="5"/>
    </row>
    <row r="626" spans="1:31" ht="27.7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  <c r="AA626" s="5"/>
      <c r="AB626" s="5"/>
      <c r="AC626" s="5"/>
      <c r="AD626" s="5"/>
      <c r="AE626" s="5"/>
    </row>
    <row r="627" spans="1:31" ht="27.7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  <c r="AA627" s="5"/>
      <c r="AB627" s="5"/>
      <c r="AC627" s="5"/>
      <c r="AD627" s="5"/>
      <c r="AE627" s="5"/>
    </row>
    <row r="628" spans="1:31" ht="27.7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  <c r="AA628" s="5"/>
      <c r="AB628" s="5"/>
      <c r="AC628" s="5"/>
      <c r="AD628" s="5"/>
      <c r="AE628" s="5"/>
    </row>
    <row r="629" spans="1:31" ht="27.7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  <c r="AA629" s="5"/>
      <c r="AB629" s="5"/>
      <c r="AC629" s="5"/>
      <c r="AD629" s="5"/>
      <c r="AE629" s="5"/>
    </row>
    <row r="630" spans="1:31" ht="27.7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  <c r="AA630" s="5"/>
      <c r="AB630" s="5"/>
      <c r="AC630" s="5"/>
      <c r="AD630" s="5"/>
      <c r="AE630" s="5"/>
    </row>
    <row r="631" spans="1:31" ht="27.7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  <c r="AA631" s="5"/>
      <c r="AB631" s="5"/>
      <c r="AC631" s="5"/>
      <c r="AD631" s="5"/>
      <c r="AE631" s="5"/>
    </row>
    <row r="632" spans="1:31" ht="27.7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  <c r="AA632" s="5"/>
      <c r="AB632" s="5"/>
      <c r="AC632" s="5"/>
      <c r="AD632" s="5"/>
      <c r="AE632" s="5"/>
    </row>
    <row r="633" spans="1:31" ht="27.7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  <c r="AA633" s="5"/>
      <c r="AB633" s="5"/>
      <c r="AC633" s="5"/>
      <c r="AD633" s="5"/>
      <c r="AE633" s="5"/>
    </row>
    <row r="634" spans="1:31" ht="27.7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  <c r="AA634" s="5"/>
      <c r="AB634" s="5"/>
      <c r="AC634" s="5"/>
      <c r="AD634" s="5"/>
      <c r="AE634" s="5"/>
    </row>
    <row r="635" spans="1:31" ht="27.7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  <c r="AA635" s="5"/>
      <c r="AB635" s="5"/>
      <c r="AC635" s="5"/>
      <c r="AD635" s="5"/>
      <c r="AE635" s="5"/>
    </row>
    <row r="636" spans="1:31" ht="27.7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  <c r="AA636" s="5"/>
      <c r="AB636" s="5"/>
      <c r="AC636" s="5"/>
      <c r="AD636" s="5"/>
      <c r="AE636" s="5"/>
    </row>
    <row r="637" spans="1:31" ht="27.7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  <c r="AA637" s="5"/>
      <c r="AB637" s="5"/>
      <c r="AC637" s="5"/>
      <c r="AD637" s="5"/>
      <c r="AE637" s="5"/>
    </row>
    <row r="638" spans="1:31" ht="27.7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  <c r="AA638" s="5"/>
      <c r="AB638" s="5"/>
      <c r="AC638" s="5"/>
      <c r="AD638" s="5"/>
      <c r="AE638" s="5"/>
    </row>
    <row r="639" spans="1:31" ht="27.7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  <c r="AA639" s="5"/>
      <c r="AB639" s="5"/>
      <c r="AC639" s="5"/>
      <c r="AD639" s="5"/>
      <c r="AE639" s="5"/>
    </row>
    <row r="640" spans="1:31" ht="27.7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  <c r="AA640" s="5"/>
      <c r="AB640" s="5"/>
      <c r="AC640" s="5"/>
      <c r="AD640" s="5"/>
      <c r="AE640" s="5"/>
    </row>
    <row r="641" spans="1:31" ht="27.7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  <c r="AA641" s="5"/>
      <c r="AB641" s="5"/>
      <c r="AC641" s="5"/>
      <c r="AD641" s="5"/>
      <c r="AE641" s="5"/>
    </row>
    <row r="642" spans="1:31" ht="27.7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  <c r="AA642" s="5"/>
      <c r="AB642" s="5"/>
      <c r="AC642" s="5"/>
      <c r="AD642" s="5"/>
      <c r="AE642" s="5"/>
    </row>
    <row r="643" spans="1:31" ht="27.7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  <c r="AA643" s="5"/>
      <c r="AB643" s="5"/>
      <c r="AC643" s="5"/>
      <c r="AD643" s="5"/>
      <c r="AE643" s="5"/>
    </row>
    <row r="644" spans="1:31" ht="27.7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  <c r="AA644" s="5"/>
      <c r="AB644" s="5"/>
      <c r="AC644" s="5"/>
      <c r="AD644" s="5"/>
      <c r="AE644" s="5"/>
    </row>
    <row r="645" spans="1:31" ht="27.7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  <c r="AA645" s="5"/>
      <c r="AB645" s="5"/>
      <c r="AC645" s="5"/>
      <c r="AD645" s="5"/>
      <c r="AE645" s="5"/>
    </row>
    <row r="646" spans="1:31" ht="27.7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  <c r="AA646" s="5"/>
      <c r="AB646" s="5"/>
      <c r="AC646" s="5"/>
      <c r="AD646" s="5"/>
      <c r="AE646" s="5"/>
    </row>
    <row r="647" spans="1:31" ht="27.7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  <c r="AA647" s="5"/>
      <c r="AB647" s="5"/>
      <c r="AC647" s="5"/>
      <c r="AD647" s="5"/>
      <c r="AE647" s="5"/>
    </row>
    <row r="648" spans="1:31" ht="27.7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  <c r="AA648" s="5"/>
      <c r="AB648" s="5"/>
      <c r="AC648" s="5"/>
      <c r="AD648" s="5"/>
      <c r="AE648" s="5"/>
    </row>
    <row r="649" spans="1:31" ht="27.7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  <c r="AA649" s="5"/>
      <c r="AB649" s="5"/>
      <c r="AC649" s="5"/>
      <c r="AD649" s="5"/>
      <c r="AE649" s="5"/>
    </row>
    <row r="650" spans="1:31" ht="27.7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  <c r="AA650" s="5"/>
      <c r="AB650" s="5"/>
      <c r="AC650" s="5"/>
      <c r="AD650" s="5"/>
      <c r="AE650" s="5"/>
    </row>
    <row r="651" spans="1:31" ht="27.7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  <c r="AA651" s="5"/>
      <c r="AB651" s="5"/>
      <c r="AC651" s="5"/>
      <c r="AD651" s="5"/>
      <c r="AE651" s="5"/>
    </row>
    <row r="652" spans="1:31" ht="27.7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  <c r="AA652" s="5"/>
      <c r="AB652" s="5"/>
      <c r="AC652" s="5"/>
      <c r="AD652" s="5"/>
      <c r="AE652" s="5"/>
    </row>
    <row r="653" spans="1:31" ht="27.7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  <c r="AA653" s="5"/>
      <c r="AB653" s="5"/>
      <c r="AC653" s="5"/>
      <c r="AD653" s="5"/>
      <c r="AE653" s="5"/>
    </row>
    <row r="654" spans="1:31" ht="27.7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  <c r="AA654" s="5"/>
      <c r="AB654" s="5"/>
      <c r="AC654" s="5"/>
      <c r="AD654" s="5"/>
      <c r="AE654" s="5"/>
    </row>
    <row r="655" spans="1:31" ht="27.7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  <c r="AA655" s="5"/>
      <c r="AB655" s="5"/>
      <c r="AC655" s="5"/>
      <c r="AD655" s="5"/>
      <c r="AE655" s="5"/>
    </row>
    <row r="656" spans="1:31" ht="27.7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  <c r="AA656" s="5"/>
      <c r="AB656" s="5"/>
      <c r="AC656" s="5"/>
      <c r="AD656" s="5"/>
      <c r="AE656" s="5"/>
    </row>
    <row r="657" spans="1:31" ht="27.7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  <c r="AA657" s="5"/>
      <c r="AB657" s="5"/>
      <c r="AC657" s="5"/>
      <c r="AD657" s="5"/>
      <c r="AE657" s="5"/>
    </row>
    <row r="658" spans="1:31" ht="27.7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  <c r="AA658" s="5"/>
      <c r="AB658" s="5"/>
      <c r="AC658" s="5"/>
      <c r="AD658" s="5"/>
      <c r="AE658" s="5"/>
    </row>
    <row r="659" spans="1:31" ht="27.7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  <c r="AA659" s="5"/>
      <c r="AB659" s="5"/>
      <c r="AC659" s="5"/>
      <c r="AD659" s="5"/>
      <c r="AE659" s="5"/>
    </row>
    <row r="660" spans="1:31" ht="27.7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  <c r="AA660" s="5"/>
      <c r="AB660" s="5"/>
      <c r="AC660" s="5"/>
      <c r="AD660" s="5"/>
      <c r="AE660" s="5"/>
    </row>
    <row r="661" spans="1:31" ht="27.7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  <c r="AA661" s="5"/>
      <c r="AB661" s="5"/>
      <c r="AC661" s="5"/>
      <c r="AD661" s="5"/>
      <c r="AE661" s="5"/>
    </row>
    <row r="662" spans="1:31" ht="27.7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  <c r="AA662" s="5"/>
      <c r="AB662" s="5"/>
      <c r="AC662" s="5"/>
      <c r="AD662" s="5"/>
      <c r="AE662" s="5"/>
    </row>
    <row r="663" spans="1:31" ht="27.7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  <c r="AA663" s="5"/>
      <c r="AB663" s="5"/>
      <c r="AC663" s="5"/>
      <c r="AD663" s="5"/>
      <c r="AE663" s="5"/>
    </row>
    <row r="664" spans="1:31" ht="27.7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  <c r="AA664" s="5"/>
      <c r="AB664" s="5"/>
      <c r="AC664" s="5"/>
      <c r="AD664" s="5"/>
      <c r="AE664" s="5"/>
    </row>
    <row r="665" spans="1:31" ht="27.7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  <c r="AA665" s="5"/>
      <c r="AB665" s="5"/>
      <c r="AC665" s="5"/>
      <c r="AD665" s="5"/>
      <c r="AE665" s="5"/>
    </row>
    <row r="666" spans="1:31" ht="27.7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  <c r="AA666" s="5"/>
      <c r="AB666" s="5"/>
      <c r="AC666" s="5"/>
      <c r="AD666" s="5"/>
      <c r="AE666" s="5"/>
    </row>
    <row r="667" spans="1:31" ht="27.7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  <c r="AA667" s="5"/>
      <c r="AB667" s="5"/>
      <c r="AC667" s="5"/>
      <c r="AD667" s="5"/>
      <c r="AE667" s="5"/>
    </row>
    <row r="668" spans="1:31" ht="27.7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  <c r="AA668" s="5"/>
      <c r="AB668" s="5"/>
      <c r="AC668" s="5"/>
      <c r="AD668" s="5"/>
      <c r="AE668" s="5"/>
    </row>
    <row r="669" spans="1:31" ht="27.7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  <c r="AA669" s="5"/>
      <c r="AB669" s="5"/>
      <c r="AC669" s="5"/>
      <c r="AD669" s="5"/>
      <c r="AE669" s="5"/>
    </row>
    <row r="670" spans="1:31" ht="27.7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  <c r="AA670" s="5"/>
      <c r="AB670" s="5"/>
      <c r="AC670" s="5"/>
      <c r="AD670" s="5"/>
      <c r="AE670" s="5"/>
    </row>
    <row r="671" spans="1:31" ht="27.7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  <c r="AA671" s="5"/>
      <c r="AB671" s="5"/>
      <c r="AC671" s="5"/>
      <c r="AD671" s="5"/>
      <c r="AE671" s="5"/>
    </row>
    <row r="672" spans="1:31" ht="27.7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  <c r="AA672" s="5"/>
      <c r="AB672" s="5"/>
      <c r="AC672" s="5"/>
      <c r="AD672" s="5"/>
      <c r="AE672" s="5"/>
    </row>
    <row r="673" spans="1:31" ht="27.7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  <c r="AA673" s="5"/>
      <c r="AB673" s="5"/>
      <c r="AC673" s="5"/>
      <c r="AD673" s="5"/>
      <c r="AE673" s="5"/>
    </row>
    <row r="674" spans="1:31" ht="27.7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  <c r="AA674" s="5"/>
      <c r="AB674" s="5"/>
      <c r="AC674" s="5"/>
      <c r="AD674" s="5"/>
      <c r="AE674" s="5"/>
    </row>
    <row r="675" spans="1:31" ht="27.7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  <c r="AA675" s="5"/>
      <c r="AB675" s="5"/>
      <c r="AC675" s="5"/>
      <c r="AD675" s="5"/>
      <c r="AE675" s="5"/>
    </row>
    <row r="676" spans="1:31" ht="27.7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  <c r="AA676" s="5"/>
      <c r="AB676" s="5"/>
      <c r="AC676" s="5"/>
      <c r="AD676" s="5"/>
      <c r="AE676" s="5"/>
    </row>
    <row r="677" spans="1:31" ht="27.7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  <c r="AA677" s="5"/>
      <c r="AB677" s="5"/>
      <c r="AC677" s="5"/>
      <c r="AD677" s="5"/>
      <c r="AE677" s="5"/>
    </row>
    <row r="678" spans="1:31" ht="27.7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  <c r="AA678" s="5"/>
      <c r="AB678" s="5"/>
      <c r="AC678" s="5"/>
      <c r="AD678" s="5"/>
      <c r="AE678" s="5"/>
    </row>
    <row r="679" spans="1:31" ht="27.7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  <c r="AA679" s="5"/>
      <c r="AB679" s="5"/>
      <c r="AC679" s="5"/>
      <c r="AD679" s="5"/>
      <c r="AE679" s="5"/>
    </row>
    <row r="680" spans="1:31" ht="27.7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  <c r="AA680" s="5"/>
      <c r="AB680" s="5"/>
      <c r="AC680" s="5"/>
      <c r="AD680" s="5"/>
      <c r="AE680" s="5"/>
    </row>
    <row r="681" spans="1:31" ht="27.7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  <c r="AA681" s="5"/>
      <c r="AB681" s="5"/>
      <c r="AC681" s="5"/>
      <c r="AD681" s="5"/>
      <c r="AE681" s="5"/>
    </row>
    <row r="682" spans="1:31" ht="27.7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  <c r="AA682" s="5"/>
      <c r="AB682" s="5"/>
      <c r="AC682" s="5"/>
      <c r="AD682" s="5"/>
      <c r="AE682" s="5"/>
    </row>
    <row r="683" spans="1:31" ht="27.7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  <c r="AA683" s="5"/>
      <c r="AB683" s="5"/>
      <c r="AC683" s="5"/>
      <c r="AD683" s="5"/>
      <c r="AE683" s="5"/>
    </row>
    <row r="684" spans="1:31" ht="27.7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  <c r="AA684" s="5"/>
      <c r="AB684" s="5"/>
      <c r="AC684" s="5"/>
      <c r="AD684" s="5"/>
      <c r="AE684" s="5"/>
    </row>
    <row r="685" spans="1:31" ht="27.7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  <c r="AA685" s="5"/>
      <c r="AB685" s="5"/>
      <c r="AC685" s="5"/>
      <c r="AD685" s="5"/>
      <c r="AE685" s="5"/>
    </row>
    <row r="686" spans="1:31" ht="27.7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  <c r="AA686" s="5"/>
      <c r="AB686" s="5"/>
      <c r="AC686" s="5"/>
      <c r="AD686" s="5"/>
      <c r="AE686" s="5"/>
    </row>
    <row r="687" spans="1:31" ht="27.7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  <c r="AA687" s="5"/>
      <c r="AB687" s="5"/>
      <c r="AC687" s="5"/>
      <c r="AD687" s="5"/>
      <c r="AE687" s="5"/>
    </row>
    <row r="688" spans="1:31" ht="27.7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  <c r="AA688" s="5"/>
      <c r="AB688" s="5"/>
      <c r="AC688" s="5"/>
      <c r="AD688" s="5"/>
      <c r="AE688" s="5"/>
    </row>
    <row r="689" spans="1:31" ht="27.7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  <c r="AA689" s="5"/>
      <c r="AB689" s="5"/>
      <c r="AC689" s="5"/>
      <c r="AD689" s="5"/>
      <c r="AE689" s="5"/>
    </row>
    <row r="690" spans="1:31" ht="27.7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  <c r="AA690" s="5"/>
      <c r="AB690" s="5"/>
      <c r="AC690" s="5"/>
      <c r="AD690" s="5"/>
      <c r="AE690" s="5"/>
    </row>
    <row r="691" spans="1:31" ht="27.7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  <c r="AA691" s="5"/>
      <c r="AB691" s="5"/>
      <c r="AC691" s="5"/>
      <c r="AD691" s="5"/>
      <c r="AE691" s="5"/>
    </row>
    <row r="692" spans="1:31" ht="27.7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  <c r="AA692" s="5"/>
      <c r="AB692" s="5"/>
      <c r="AC692" s="5"/>
      <c r="AD692" s="5"/>
      <c r="AE692" s="5"/>
    </row>
    <row r="693" spans="1:31" ht="27.7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  <c r="AA693" s="5"/>
      <c r="AB693" s="5"/>
      <c r="AC693" s="5"/>
      <c r="AD693" s="5"/>
      <c r="AE693" s="5"/>
    </row>
    <row r="694" spans="1:31" ht="27.7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  <c r="AA694" s="5"/>
      <c r="AB694" s="5"/>
      <c r="AC694" s="5"/>
      <c r="AD694" s="5"/>
      <c r="AE694" s="5"/>
    </row>
    <row r="695" spans="1:31" ht="27.7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  <c r="AA695" s="5"/>
      <c r="AB695" s="5"/>
      <c r="AC695" s="5"/>
      <c r="AD695" s="5"/>
      <c r="AE695" s="5"/>
    </row>
    <row r="696" spans="1:31" ht="27.7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  <c r="AA696" s="5"/>
      <c r="AB696" s="5"/>
      <c r="AC696" s="5"/>
      <c r="AD696" s="5"/>
      <c r="AE696" s="5"/>
    </row>
    <row r="697" spans="1:31" ht="27.7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  <c r="AA697" s="5"/>
      <c r="AB697" s="5"/>
      <c r="AC697" s="5"/>
      <c r="AD697" s="5"/>
      <c r="AE697" s="5"/>
    </row>
    <row r="698" spans="1:31" ht="27.7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  <c r="AA698" s="5"/>
      <c r="AB698" s="5"/>
      <c r="AC698" s="5"/>
      <c r="AD698" s="5"/>
      <c r="AE698" s="5"/>
    </row>
    <row r="699" spans="1:31" ht="27.7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  <c r="AA699" s="5"/>
      <c r="AB699" s="5"/>
      <c r="AC699" s="5"/>
      <c r="AD699" s="5"/>
      <c r="AE699" s="5"/>
    </row>
    <row r="700" spans="1:31" ht="27.7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  <c r="AA700" s="5"/>
      <c r="AB700" s="5"/>
      <c r="AC700" s="5"/>
      <c r="AD700" s="5"/>
      <c r="AE700" s="5"/>
    </row>
    <row r="701" spans="1:31" ht="27.7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  <c r="AA701" s="5"/>
      <c r="AB701" s="5"/>
      <c r="AC701" s="5"/>
      <c r="AD701" s="5"/>
      <c r="AE701" s="5"/>
    </row>
    <row r="702" spans="1:31" ht="27.7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  <c r="AA702" s="5"/>
      <c r="AB702" s="5"/>
      <c r="AC702" s="5"/>
      <c r="AD702" s="5"/>
      <c r="AE702" s="5"/>
    </row>
    <row r="703" spans="1:31" ht="27.7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  <c r="AA703" s="5"/>
      <c r="AB703" s="5"/>
      <c r="AC703" s="5"/>
      <c r="AD703" s="5"/>
      <c r="AE703" s="5"/>
    </row>
    <row r="704" spans="1:31" ht="27.7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  <c r="AA704" s="5"/>
      <c r="AB704" s="5"/>
      <c r="AC704" s="5"/>
      <c r="AD704" s="5"/>
      <c r="AE704" s="5"/>
    </row>
    <row r="705" spans="1:31" ht="27.7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  <c r="AA705" s="5"/>
      <c r="AB705" s="5"/>
      <c r="AC705" s="5"/>
      <c r="AD705" s="5"/>
      <c r="AE705" s="5"/>
    </row>
    <row r="706" spans="1:31" ht="27.7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  <c r="AA706" s="5"/>
      <c r="AB706" s="5"/>
      <c r="AC706" s="5"/>
      <c r="AD706" s="5"/>
      <c r="AE706" s="5"/>
    </row>
    <row r="707" spans="1:31" ht="27.7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  <c r="AA707" s="5"/>
      <c r="AB707" s="5"/>
      <c r="AC707" s="5"/>
      <c r="AD707" s="5"/>
      <c r="AE707" s="5"/>
    </row>
    <row r="708" spans="1:31" ht="27.7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  <c r="AA708" s="5"/>
      <c r="AB708" s="5"/>
      <c r="AC708" s="5"/>
      <c r="AD708" s="5"/>
      <c r="AE708" s="5"/>
    </row>
    <row r="709" spans="1:31" ht="27.7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  <c r="AA709" s="5"/>
      <c r="AB709" s="5"/>
      <c r="AC709" s="5"/>
      <c r="AD709" s="5"/>
      <c r="AE709" s="5"/>
    </row>
    <row r="710" spans="1:31" ht="27.7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  <c r="AA710" s="5"/>
      <c r="AB710" s="5"/>
      <c r="AC710" s="5"/>
      <c r="AD710" s="5"/>
      <c r="AE710" s="5"/>
    </row>
    <row r="711" spans="1:31" ht="27.7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  <c r="AA711" s="5"/>
      <c r="AB711" s="5"/>
      <c r="AC711" s="5"/>
      <c r="AD711" s="5"/>
      <c r="AE711" s="5"/>
    </row>
    <row r="712" spans="1:31" ht="27.7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  <c r="AA712" s="5"/>
      <c r="AB712" s="5"/>
      <c r="AC712" s="5"/>
      <c r="AD712" s="5"/>
      <c r="AE712" s="5"/>
    </row>
    <row r="713" spans="1:31" ht="27.7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  <c r="AA713" s="5"/>
      <c r="AB713" s="5"/>
      <c r="AC713" s="5"/>
      <c r="AD713" s="5"/>
      <c r="AE713" s="5"/>
    </row>
    <row r="714" spans="1:31" ht="27.7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  <c r="AA714" s="5"/>
      <c r="AB714" s="5"/>
      <c r="AC714" s="5"/>
      <c r="AD714" s="5"/>
      <c r="AE714" s="5"/>
    </row>
    <row r="715" spans="1:31" ht="27.7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  <c r="AA715" s="5"/>
      <c r="AB715" s="5"/>
      <c r="AC715" s="5"/>
      <c r="AD715" s="5"/>
      <c r="AE715" s="5"/>
    </row>
    <row r="716" spans="1:31" ht="27.7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  <c r="AA716" s="5"/>
      <c r="AB716" s="5"/>
      <c r="AC716" s="5"/>
      <c r="AD716" s="5"/>
      <c r="AE716" s="5"/>
    </row>
    <row r="717" spans="1:31" ht="27.7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  <c r="AA717" s="5"/>
      <c r="AB717" s="5"/>
      <c r="AC717" s="5"/>
      <c r="AD717" s="5"/>
      <c r="AE717" s="5"/>
    </row>
    <row r="718" spans="1:31" ht="27.7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  <c r="AA718" s="5"/>
      <c r="AB718" s="5"/>
      <c r="AC718" s="5"/>
      <c r="AD718" s="5"/>
      <c r="AE718" s="5"/>
    </row>
    <row r="719" spans="1:31" ht="27.7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  <c r="AA719" s="5"/>
      <c r="AB719" s="5"/>
      <c r="AC719" s="5"/>
      <c r="AD719" s="5"/>
      <c r="AE719" s="5"/>
    </row>
    <row r="720" spans="1:31" ht="27.7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  <c r="AA720" s="5"/>
      <c r="AB720" s="5"/>
      <c r="AC720" s="5"/>
      <c r="AD720" s="5"/>
      <c r="AE720" s="5"/>
    </row>
    <row r="721" spans="1:31" ht="27.7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  <c r="AA721" s="5"/>
      <c r="AB721" s="5"/>
      <c r="AC721" s="5"/>
      <c r="AD721" s="5"/>
      <c r="AE721" s="5"/>
    </row>
    <row r="722" spans="1:31" ht="27.7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  <c r="AA722" s="5"/>
      <c r="AB722" s="5"/>
      <c r="AC722" s="5"/>
      <c r="AD722" s="5"/>
      <c r="AE722" s="5"/>
    </row>
    <row r="723" spans="1:31" ht="27.7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  <c r="AA723" s="5"/>
      <c r="AB723" s="5"/>
      <c r="AC723" s="5"/>
      <c r="AD723" s="5"/>
      <c r="AE723" s="5"/>
    </row>
    <row r="724" spans="1:31" ht="27.7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  <c r="AA724" s="5"/>
      <c r="AB724" s="5"/>
      <c r="AC724" s="5"/>
      <c r="AD724" s="5"/>
      <c r="AE724" s="5"/>
    </row>
    <row r="725" spans="1:31" ht="27.7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  <c r="AA725" s="5"/>
      <c r="AB725" s="5"/>
      <c r="AC725" s="5"/>
      <c r="AD725" s="5"/>
      <c r="AE725" s="5"/>
    </row>
    <row r="726" spans="1:31" ht="27.7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  <c r="AA726" s="5"/>
      <c r="AB726" s="5"/>
      <c r="AC726" s="5"/>
      <c r="AD726" s="5"/>
      <c r="AE726" s="5"/>
    </row>
    <row r="727" spans="1:31" ht="27.7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  <c r="AA727" s="5"/>
      <c r="AB727" s="5"/>
      <c r="AC727" s="5"/>
      <c r="AD727" s="5"/>
      <c r="AE727" s="5"/>
    </row>
    <row r="728" spans="1:31" ht="27.7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  <c r="AA728" s="5"/>
      <c r="AB728" s="5"/>
      <c r="AC728" s="5"/>
      <c r="AD728" s="5"/>
      <c r="AE728" s="5"/>
    </row>
    <row r="729" spans="1:31" ht="27.7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  <c r="AA729" s="5"/>
      <c r="AB729" s="5"/>
      <c r="AC729" s="5"/>
      <c r="AD729" s="5"/>
      <c r="AE729" s="5"/>
    </row>
    <row r="730" spans="1:31" ht="27.7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  <c r="AA730" s="5"/>
      <c r="AB730" s="5"/>
      <c r="AC730" s="5"/>
      <c r="AD730" s="5"/>
      <c r="AE730" s="5"/>
    </row>
    <row r="731" spans="1:31" ht="27.7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  <c r="AA731" s="5"/>
      <c r="AB731" s="5"/>
      <c r="AC731" s="5"/>
      <c r="AD731" s="5"/>
      <c r="AE731" s="5"/>
    </row>
    <row r="732" spans="1:31" ht="27.7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  <c r="AA732" s="5"/>
      <c r="AB732" s="5"/>
      <c r="AC732" s="5"/>
      <c r="AD732" s="5"/>
      <c r="AE732" s="5"/>
    </row>
    <row r="733" spans="1:31" ht="27.7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  <c r="AA733" s="5"/>
      <c r="AB733" s="5"/>
      <c r="AC733" s="5"/>
      <c r="AD733" s="5"/>
      <c r="AE733" s="5"/>
    </row>
    <row r="734" spans="1:31" ht="27.7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  <c r="AA734" s="5"/>
      <c r="AB734" s="5"/>
      <c r="AC734" s="5"/>
      <c r="AD734" s="5"/>
      <c r="AE734" s="5"/>
    </row>
    <row r="735" spans="1:31" ht="27.7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  <c r="AA735" s="5"/>
      <c r="AB735" s="5"/>
      <c r="AC735" s="5"/>
      <c r="AD735" s="5"/>
      <c r="AE735" s="5"/>
    </row>
    <row r="736" spans="1:31" ht="27.7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  <c r="AA736" s="5"/>
      <c r="AB736" s="5"/>
      <c r="AC736" s="5"/>
      <c r="AD736" s="5"/>
      <c r="AE736" s="5"/>
    </row>
    <row r="737" spans="1:31" ht="27.7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  <c r="AA737" s="5"/>
      <c r="AB737" s="5"/>
      <c r="AC737" s="5"/>
      <c r="AD737" s="5"/>
      <c r="AE737" s="5"/>
    </row>
    <row r="738" spans="1:31" ht="27.7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  <c r="AA738" s="5"/>
      <c r="AB738" s="5"/>
      <c r="AC738" s="5"/>
      <c r="AD738" s="5"/>
      <c r="AE738" s="5"/>
    </row>
    <row r="739" spans="1:31" ht="27.7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  <c r="AA739" s="5"/>
      <c r="AB739" s="5"/>
      <c r="AC739" s="5"/>
      <c r="AD739" s="5"/>
      <c r="AE739" s="5"/>
    </row>
    <row r="740" spans="1:31" ht="27.7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  <c r="AA740" s="5"/>
      <c r="AB740" s="5"/>
      <c r="AC740" s="5"/>
      <c r="AD740" s="5"/>
      <c r="AE740" s="5"/>
    </row>
    <row r="741" spans="1:31" ht="27.7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  <c r="AA741" s="5"/>
      <c r="AB741" s="5"/>
      <c r="AC741" s="5"/>
      <c r="AD741" s="5"/>
      <c r="AE741" s="5"/>
    </row>
    <row r="742" spans="1:31" ht="27.7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  <c r="AA742" s="5"/>
      <c r="AB742" s="5"/>
      <c r="AC742" s="5"/>
      <c r="AD742" s="5"/>
      <c r="AE742" s="5"/>
    </row>
    <row r="743" spans="1:31" ht="27.7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  <c r="AA743" s="5"/>
      <c r="AB743" s="5"/>
      <c r="AC743" s="5"/>
      <c r="AD743" s="5"/>
      <c r="AE743" s="5"/>
    </row>
    <row r="744" spans="1:31" ht="27.7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  <c r="AA744" s="5"/>
      <c r="AB744" s="5"/>
      <c r="AC744" s="5"/>
      <c r="AD744" s="5"/>
      <c r="AE744" s="5"/>
    </row>
    <row r="745" spans="1:31" ht="27.7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  <c r="AA745" s="5"/>
      <c r="AB745" s="5"/>
      <c r="AC745" s="5"/>
      <c r="AD745" s="5"/>
      <c r="AE745" s="5"/>
    </row>
    <row r="746" spans="1:31" ht="27.7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  <c r="AA746" s="5"/>
      <c r="AB746" s="5"/>
      <c r="AC746" s="5"/>
      <c r="AD746" s="5"/>
      <c r="AE746" s="5"/>
    </row>
    <row r="747" spans="1:31" ht="27.7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  <c r="AA747" s="5"/>
      <c r="AB747" s="5"/>
      <c r="AC747" s="5"/>
      <c r="AD747" s="5"/>
      <c r="AE747" s="5"/>
    </row>
    <row r="748" spans="1:31" ht="27.7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  <c r="AA748" s="5"/>
      <c r="AB748" s="5"/>
      <c r="AC748" s="5"/>
      <c r="AD748" s="5"/>
      <c r="AE748" s="5"/>
    </row>
    <row r="749" spans="1:31" ht="27.7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  <c r="AA749" s="5"/>
      <c r="AB749" s="5"/>
      <c r="AC749" s="5"/>
      <c r="AD749" s="5"/>
      <c r="AE749" s="5"/>
    </row>
    <row r="750" spans="1:31" ht="27.7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  <c r="AA750" s="5"/>
      <c r="AB750" s="5"/>
      <c r="AC750" s="5"/>
      <c r="AD750" s="5"/>
      <c r="AE750" s="5"/>
    </row>
    <row r="751" spans="1:31" ht="27.7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  <c r="AA751" s="5"/>
      <c r="AB751" s="5"/>
      <c r="AC751" s="5"/>
      <c r="AD751" s="5"/>
      <c r="AE751" s="5"/>
    </row>
    <row r="752" spans="1:31" ht="27.7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  <c r="AA752" s="5"/>
      <c r="AB752" s="5"/>
      <c r="AC752" s="5"/>
      <c r="AD752" s="5"/>
      <c r="AE752" s="5"/>
    </row>
    <row r="753" spans="1:31" ht="27.7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  <c r="AA753" s="5"/>
      <c r="AB753" s="5"/>
      <c r="AC753" s="5"/>
      <c r="AD753" s="5"/>
      <c r="AE753" s="5"/>
    </row>
    <row r="754" spans="1:31" ht="27.7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  <c r="AA754" s="5"/>
      <c r="AB754" s="5"/>
      <c r="AC754" s="5"/>
      <c r="AD754" s="5"/>
      <c r="AE754" s="5"/>
    </row>
    <row r="755" spans="1:31" ht="27.7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  <c r="AA755" s="5"/>
      <c r="AB755" s="5"/>
      <c r="AC755" s="5"/>
      <c r="AD755" s="5"/>
      <c r="AE755" s="5"/>
    </row>
    <row r="756" spans="1:31" ht="27.7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  <c r="AA756" s="5"/>
      <c r="AB756" s="5"/>
      <c r="AC756" s="5"/>
      <c r="AD756" s="5"/>
      <c r="AE756" s="5"/>
    </row>
    <row r="757" spans="1:31" ht="27.7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  <c r="AA757" s="5"/>
      <c r="AB757" s="5"/>
      <c r="AC757" s="5"/>
      <c r="AD757" s="5"/>
      <c r="AE757" s="5"/>
    </row>
    <row r="758" spans="1:31" ht="27.7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  <c r="AA758" s="5"/>
      <c r="AB758" s="5"/>
      <c r="AC758" s="5"/>
      <c r="AD758" s="5"/>
      <c r="AE758" s="5"/>
    </row>
    <row r="759" spans="1:31" ht="27.7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  <c r="AA759" s="5"/>
      <c r="AB759" s="5"/>
      <c r="AC759" s="5"/>
      <c r="AD759" s="5"/>
      <c r="AE759" s="5"/>
    </row>
    <row r="760" spans="1:31" ht="27.7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  <c r="AA760" s="5"/>
      <c r="AB760" s="5"/>
      <c r="AC760" s="5"/>
      <c r="AD760" s="5"/>
      <c r="AE760" s="5"/>
    </row>
    <row r="761" spans="1:31" ht="27.7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  <c r="AA761" s="5"/>
      <c r="AB761" s="5"/>
      <c r="AC761" s="5"/>
      <c r="AD761" s="5"/>
      <c r="AE761" s="5"/>
    </row>
    <row r="762" spans="1:31" ht="27.7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  <c r="AA762" s="5"/>
      <c r="AB762" s="5"/>
      <c r="AC762" s="5"/>
      <c r="AD762" s="5"/>
      <c r="AE762" s="5"/>
    </row>
    <row r="763" spans="1:31" ht="27.7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  <c r="AA763" s="5"/>
      <c r="AB763" s="5"/>
      <c r="AC763" s="5"/>
      <c r="AD763" s="5"/>
      <c r="AE763" s="5"/>
    </row>
    <row r="764" spans="1:31" ht="27.7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  <c r="AA764" s="5"/>
      <c r="AB764" s="5"/>
      <c r="AC764" s="5"/>
      <c r="AD764" s="5"/>
      <c r="AE764" s="5"/>
    </row>
    <row r="765" spans="1:31" ht="27.7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  <c r="AA765" s="5"/>
      <c r="AB765" s="5"/>
      <c r="AC765" s="5"/>
      <c r="AD765" s="5"/>
      <c r="AE765" s="5"/>
    </row>
    <row r="766" spans="1:31" ht="27.7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  <c r="AA766" s="5"/>
      <c r="AB766" s="5"/>
      <c r="AC766" s="5"/>
      <c r="AD766" s="5"/>
      <c r="AE766" s="5"/>
    </row>
    <row r="767" spans="1:31" ht="27.7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  <c r="AA767" s="5"/>
      <c r="AB767" s="5"/>
      <c r="AC767" s="5"/>
      <c r="AD767" s="5"/>
      <c r="AE767" s="5"/>
    </row>
    <row r="768" spans="1:31" ht="27.7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  <c r="AA768" s="5"/>
      <c r="AB768" s="5"/>
      <c r="AC768" s="5"/>
      <c r="AD768" s="5"/>
      <c r="AE768" s="5"/>
    </row>
    <row r="769" spans="1:31" ht="27.7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  <c r="AA769" s="5"/>
      <c r="AB769" s="5"/>
      <c r="AC769" s="5"/>
      <c r="AD769" s="5"/>
      <c r="AE769" s="5"/>
    </row>
    <row r="770" spans="1:31" ht="27.7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  <c r="AA770" s="5"/>
      <c r="AB770" s="5"/>
      <c r="AC770" s="5"/>
      <c r="AD770" s="5"/>
      <c r="AE770" s="5"/>
    </row>
    <row r="771" spans="1:31" ht="27.7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  <c r="AA771" s="5"/>
      <c r="AB771" s="5"/>
      <c r="AC771" s="5"/>
      <c r="AD771" s="5"/>
      <c r="AE771" s="5"/>
    </row>
    <row r="772" spans="1:31" ht="27.7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  <c r="AA772" s="5"/>
      <c r="AB772" s="5"/>
      <c r="AC772" s="5"/>
      <c r="AD772" s="5"/>
      <c r="AE772" s="5"/>
    </row>
    <row r="773" spans="1:31" ht="27.7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  <c r="AA773" s="5"/>
      <c r="AB773" s="5"/>
      <c r="AC773" s="5"/>
      <c r="AD773" s="5"/>
      <c r="AE773" s="5"/>
    </row>
    <row r="774" spans="1:31" ht="27.7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  <c r="AA774" s="5"/>
      <c r="AB774" s="5"/>
      <c r="AC774" s="5"/>
      <c r="AD774" s="5"/>
      <c r="AE774" s="5"/>
    </row>
    <row r="775" spans="1:31" ht="27.7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  <c r="AA775" s="5"/>
      <c r="AB775" s="5"/>
      <c r="AC775" s="5"/>
      <c r="AD775" s="5"/>
      <c r="AE775" s="5"/>
    </row>
    <row r="776" spans="1:31" ht="27.7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  <c r="AA776" s="5"/>
      <c r="AB776" s="5"/>
      <c r="AC776" s="5"/>
      <c r="AD776" s="5"/>
      <c r="AE776" s="5"/>
    </row>
    <row r="777" spans="1:31" ht="27.7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  <c r="AA777" s="5"/>
      <c r="AB777" s="5"/>
      <c r="AC777" s="5"/>
      <c r="AD777" s="5"/>
      <c r="AE777" s="5"/>
    </row>
    <row r="778" spans="1:31" ht="27.7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  <c r="AA778" s="5"/>
      <c r="AB778" s="5"/>
      <c r="AC778" s="5"/>
      <c r="AD778" s="5"/>
      <c r="AE778" s="5"/>
    </row>
    <row r="779" spans="1:31" ht="27.7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  <c r="AA779" s="5"/>
      <c r="AB779" s="5"/>
      <c r="AC779" s="5"/>
      <c r="AD779" s="5"/>
      <c r="AE779" s="5"/>
    </row>
    <row r="780" spans="1:31" ht="27.7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  <c r="AA780" s="5"/>
      <c r="AB780" s="5"/>
      <c r="AC780" s="5"/>
      <c r="AD780" s="5"/>
      <c r="AE780" s="5"/>
    </row>
    <row r="781" spans="1:31" ht="27.7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  <c r="AA781" s="5"/>
      <c r="AB781" s="5"/>
      <c r="AC781" s="5"/>
      <c r="AD781" s="5"/>
      <c r="AE781" s="5"/>
    </row>
    <row r="782" spans="1:31" ht="27.7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  <c r="AA782" s="5"/>
      <c r="AB782" s="5"/>
      <c r="AC782" s="5"/>
      <c r="AD782" s="5"/>
      <c r="AE782" s="5"/>
    </row>
    <row r="783" spans="1:31" ht="27.7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  <c r="AA783" s="5"/>
      <c r="AB783" s="5"/>
      <c r="AC783" s="5"/>
      <c r="AD783" s="5"/>
      <c r="AE783" s="5"/>
    </row>
    <row r="784" spans="1:31" ht="27.7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  <c r="AA784" s="5"/>
      <c r="AB784" s="5"/>
      <c r="AC784" s="5"/>
      <c r="AD784" s="5"/>
      <c r="AE784" s="5"/>
    </row>
    <row r="785" spans="1:31" ht="27.7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  <c r="AA785" s="5"/>
      <c r="AB785" s="5"/>
      <c r="AC785" s="5"/>
      <c r="AD785" s="5"/>
      <c r="AE785" s="5"/>
    </row>
    <row r="786" spans="1:31" ht="27.7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  <c r="AA786" s="5"/>
      <c r="AB786" s="5"/>
      <c r="AC786" s="5"/>
      <c r="AD786" s="5"/>
      <c r="AE786" s="5"/>
    </row>
    <row r="787" spans="1:31" ht="27.7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  <c r="AA787" s="5"/>
      <c r="AB787" s="5"/>
      <c r="AC787" s="5"/>
      <c r="AD787" s="5"/>
      <c r="AE787" s="5"/>
    </row>
    <row r="788" spans="1:31" ht="27.7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  <c r="AA788" s="5"/>
      <c r="AB788" s="5"/>
      <c r="AC788" s="5"/>
      <c r="AD788" s="5"/>
      <c r="AE788" s="5"/>
    </row>
    <row r="789" spans="1:31" ht="27.7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  <c r="AA789" s="5"/>
      <c r="AB789" s="5"/>
      <c r="AC789" s="5"/>
      <c r="AD789" s="5"/>
      <c r="AE789" s="5"/>
    </row>
    <row r="790" spans="1:31" ht="27.7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  <c r="AA790" s="5"/>
      <c r="AB790" s="5"/>
      <c r="AC790" s="5"/>
      <c r="AD790" s="5"/>
      <c r="AE790" s="5"/>
    </row>
    <row r="791" spans="1:31" ht="27.7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  <c r="AA791" s="5"/>
      <c r="AB791" s="5"/>
      <c r="AC791" s="5"/>
      <c r="AD791" s="5"/>
      <c r="AE791" s="5"/>
    </row>
    <row r="792" spans="1:31" ht="27.7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  <c r="AA792" s="5"/>
      <c r="AB792" s="5"/>
      <c r="AC792" s="5"/>
      <c r="AD792" s="5"/>
      <c r="AE792" s="5"/>
    </row>
    <row r="793" spans="1:31" ht="27.7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  <c r="AA793" s="5"/>
      <c r="AB793" s="5"/>
      <c r="AC793" s="5"/>
      <c r="AD793" s="5"/>
      <c r="AE793" s="5"/>
    </row>
    <row r="794" spans="1:31" ht="27.7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  <c r="AA794" s="5"/>
      <c r="AB794" s="5"/>
      <c r="AC794" s="5"/>
      <c r="AD794" s="5"/>
      <c r="AE794" s="5"/>
    </row>
    <row r="795" spans="1:31" ht="27.7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  <c r="AA795" s="5"/>
      <c r="AB795" s="5"/>
      <c r="AC795" s="5"/>
      <c r="AD795" s="5"/>
      <c r="AE795" s="5"/>
    </row>
    <row r="796" spans="1:31" ht="27.7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  <c r="AA796" s="5"/>
      <c r="AB796" s="5"/>
      <c r="AC796" s="5"/>
      <c r="AD796" s="5"/>
      <c r="AE796" s="5"/>
    </row>
    <row r="797" spans="1:31" ht="27.7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  <c r="AA797" s="5"/>
      <c r="AB797" s="5"/>
      <c r="AC797" s="5"/>
      <c r="AD797" s="5"/>
      <c r="AE797" s="5"/>
    </row>
    <row r="798" spans="1:31" ht="27.7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  <c r="AA798" s="5"/>
      <c r="AB798" s="5"/>
      <c r="AC798" s="5"/>
      <c r="AD798" s="5"/>
      <c r="AE798" s="5"/>
    </row>
    <row r="799" spans="1:31" ht="27.7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  <c r="AA799" s="5"/>
      <c r="AB799" s="5"/>
      <c r="AC799" s="5"/>
      <c r="AD799" s="5"/>
      <c r="AE799" s="5"/>
    </row>
    <row r="800" spans="1:31" ht="27.7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  <c r="AA800" s="5"/>
      <c r="AB800" s="5"/>
      <c r="AC800" s="5"/>
      <c r="AD800" s="5"/>
      <c r="AE800" s="5"/>
    </row>
    <row r="801" spans="1:31" ht="27.7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  <c r="AA801" s="5"/>
      <c r="AB801" s="5"/>
      <c r="AC801" s="5"/>
      <c r="AD801" s="5"/>
      <c r="AE801" s="5"/>
    </row>
    <row r="802" spans="1:31" ht="27.7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  <c r="AA802" s="5"/>
      <c r="AB802" s="5"/>
      <c r="AC802" s="5"/>
      <c r="AD802" s="5"/>
      <c r="AE802" s="5"/>
    </row>
    <row r="803" spans="1:31" ht="27.7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  <c r="AA803" s="5"/>
      <c r="AB803" s="5"/>
      <c r="AC803" s="5"/>
      <c r="AD803" s="5"/>
      <c r="AE803" s="5"/>
    </row>
    <row r="804" spans="1:31" ht="27.7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  <c r="AA804" s="5"/>
      <c r="AB804" s="5"/>
      <c r="AC804" s="5"/>
      <c r="AD804" s="5"/>
      <c r="AE804" s="5"/>
    </row>
    <row r="805" spans="1:31" ht="27.7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  <c r="AA805" s="5"/>
      <c r="AB805" s="5"/>
      <c r="AC805" s="5"/>
      <c r="AD805" s="5"/>
      <c r="AE805" s="5"/>
    </row>
    <row r="806" spans="1:31" ht="27.7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  <c r="AA806" s="5"/>
      <c r="AB806" s="5"/>
      <c r="AC806" s="5"/>
      <c r="AD806" s="5"/>
      <c r="AE806" s="5"/>
    </row>
    <row r="807" spans="1:31" ht="27.7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  <c r="AA807" s="5"/>
      <c r="AB807" s="5"/>
      <c r="AC807" s="5"/>
      <c r="AD807" s="5"/>
      <c r="AE807" s="5"/>
    </row>
    <row r="808" spans="1:31" ht="27.7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  <c r="AA808" s="5"/>
      <c r="AB808" s="5"/>
      <c r="AC808" s="5"/>
      <c r="AD808" s="5"/>
      <c r="AE808" s="5"/>
    </row>
    <row r="809" spans="1:31" ht="27.7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  <c r="AA809" s="5"/>
      <c r="AB809" s="5"/>
      <c r="AC809" s="5"/>
      <c r="AD809" s="5"/>
      <c r="AE809" s="5"/>
    </row>
    <row r="810" spans="1:31" ht="27.7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  <c r="AA810" s="5"/>
      <c r="AB810" s="5"/>
      <c r="AC810" s="5"/>
      <c r="AD810" s="5"/>
      <c r="AE810" s="5"/>
    </row>
    <row r="811" spans="1:31" ht="27.7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  <c r="AA811" s="5"/>
      <c r="AB811" s="5"/>
      <c r="AC811" s="5"/>
      <c r="AD811" s="5"/>
      <c r="AE811" s="5"/>
    </row>
    <row r="812" spans="1:31" ht="27.7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  <c r="AA812" s="5"/>
      <c r="AB812" s="5"/>
      <c r="AC812" s="5"/>
      <c r="AD812" s="5"/>
      <c r="AE812" s="5"/>
    </row>
    <row r="813" spans="1:31" ht="27.7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  <c r="AA813" s="5"/>
      <c r="AB813" s="5"/>
      <c r="AC813" s="5"/>
      <c r="AD813" s="5"/>
      <c r="AE813" s="5"/>
    </row>
    <row r="814" spans="1:31" ht="27.7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  <c r="AA814" s="5"/>
      <c r="AB814" s="5"/>
      <c r="AC814" s="5"/>
      <c r="AD814" s="5"/>
      <c r="AE814" s="5"/>
    </row>
    <row r="815" spans="1:31" ht="27.7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  <c r="AA815" s="5"/>
      <c r="AB815" s="5"/>
      <c r="AC815" s="5"/>
      <c r="AD815" s="5"/>
      <c r="AE815" s="5"/>
    </row>
    <row r="816" spans="1:31" ht="27.7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  <c r="AA816" s="5"/>
      <c r="AB816" s="5"/>
      <c r="AC816" s="5"/>
      <c r="AD816" s="5"/>
      <c r="AE816" s="5"/>
    </row>
    <row r="817" spans="1:31" ht="27.7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  <c r="AA817" s="5"/>
      <c r="AB817" s="5"/>
      <c r="AC817" s="5"/>
      <c r="AD817" s="5"/>
      <c r="AE817" s="5"/>
    </row>
    <row r="818" spans="1:31" ht="27.7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  <c r="AA818" s="5"/>
      <c r="AB818" s="5"/>
      <c r="AC818" s="5"/>
      <c r="AD818" s="5"/>
      <c r="AE818" s="5"/>
    </row>
    <row r="819" spans="1:31" ht="27.7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  <c r="AA819" s="5"/>
      <c r="AB819" s="5"/>
      <c r="AC819" s="5"/>
      <c r="AD819" s="5"/>
      <c r="AE819" s="5"/>
    </row>
    <row r="820" spans="1:31" ht="27.7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  <c r="AA820" s="5"/>
      <c r="AB820" s="5"/>
      <c r="AC820" s="5"/>
      <c r="AD820" s="5"/>
      <c r="AE820" s="5"/>
    </row>
    <row r="821" spans="1:31" ht="27.7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  <c r="AA821" s="5"/>
      <c r="AB821" s="5"/>
      <c r="AC821" s="5"/>
      <c r="AD821" s="5"/>
      <c r="AE821" s="5"/>
    </row>
    <row r="822" spans="1:31" ht="27.7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  <c r="AA822" s="5"/>
      <c r="AB822" s="5"/>
      <c r="AC822" s="5"/>
      <c r="AD822" s="5"/>
      <c r="AE822" s="5"/>
    </row>
    <row r="823" spans="1:31" ht="27.7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  <c r="AA823" s="5"/>
      <c r="AB823" s="5"/>
      <c r="AC823" s="5"/>
      <c r="AD823" s="5"/>
      <c r="AE823" s="5"/>
    </row>
    <row r="824" spans="1:31" ht="27.7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  <c r="AA824" s="5"/>
      <c r="AB824" s="5"/>
      <c r="AC824" s="5"/>
      <c r="AD824" s="5"/>
      <c r="AE824" s="5"/>
    </row>
    <row r="825" spans="1:31" ht="27.7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  <c r="AA825" s="5"/>
      <c r="AB825" s="5"/>
      <c r="AC825" s="5"/>
      <c r="AD825" s="5"/>
      <c r="AE825" s="5"/>
    </row>
    <row r="826" spans="1:31" ht="27.7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  <c r="AA826" s="5"/>
      <c r="AB826" s="5"/>
      <c r="AC826" s="5"/>
      <c r="AD826" s="5"/>
      <c r="AE826" s="5"/>
    </row>
    <row r="827" spans="1:31" ht="27.7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  <c r="AA827" s="5"/>
      <c r="AB827" s="5"/>
      <c r="AC827" s="5"/>
      <c r="AD827" s="5"/>
      <c r="AE827" s="5"/>
    </row>
    <row r="828" spans="1:31" ht="27.7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  <c r="AA828" s="5"/>
      <c r="AB828" s="5"/>
      <c r="AC828" s="5"/>
      <c r="AD828" s="5"/>
      <c r="AE828" s="5"/>
    </row>
    <row r="829" spans="1:31" ht="27.7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  <c r="AA829" s="5"/>
      <c r="AB829" s="5"/>
      <c r="AC829" s="5"/>
      <c r="AD829" s="5"/>
      <c r="AE829" s="5"/>
    </row>
    <row r="830" spans="1:31" ht="27.7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  <c r="AA830" s="5"/>
      <c r="AB830" s="5"/>
      <c r="AC830" s="5"/>
      <c r="AD830" s="5"/>
      <c r="AE830" s="5"/>
    </row>
    <row r="831" spans="1:31" ht="27.7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  <c r="AA831" s="5"/>
      <c r="AB831" s="5"/>
      <c r="AC831" s="5"/>
      <c r="AD831" s="5"/>
      <c r="AE831" s="5"/>
    </row>
    <row r="832" spans="1:31" ht="27.7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  <c r="AA832" s="5"/>
      <c r="AB832" s="5"/>
      <c r="AC832" s="5"/>
      <c r="AD832" s="5"/>
      <c r="AE832" s="5"/>
    </row>
    <row r="833" spans="1:31" ht="27.7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  <c r="AA833" s="5"/>
      <c r="AB833" s="5"/>
      <c r="AC833" s="5"/>
      <c r="AD833" s="5"/>
      <c r="AE833" s="5"/>
    </row>
    <row r="834" spans="1:31" ht="27.7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  <c r="AA834" s="5"/>
      <c r="AB834" s="5"/>
      <c r="AC834" s="5"/>
      <c r="AD834" s="5"/>
      <c r="AE834" s="5"/>
    </row>
    <row r="835" spans="1:31" ht="27.7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  <c r="AA835" s="5"/>
      <c r="AB835" s="5"/>
      <c r="AC835" s="5"/>
      <c r="AD835" s="5"/>
      <c r="AE835" s="5"/>
    </row>
    <row r="836" spans="1:31" ht="27.7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  <c r="AA836" s="5"/>
      <c r="AB836" s="5"/>
      <c r="AC836" s="5"/>
      <c r="AD836" s="5"/>
      <c r="AE836" s="5"/>
    </row>
    <row r="837" spans="1:31" ht="27.7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  <c r="AA837" s="5"/>
      <c r="AB837" s="5"/>
      <c r="AC837" s="5"/>
      <c r="AD837" s="5"/>
      <c r="AE837" s="5"/>
    </row>
    <row r="838" spans="1:31" ht="27.7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  <c r="AA838" s="5"/>
      <c r="AB838" s="5"/>
      <c r="AC838" s="5"/>
      <c r="AD838" s="5"/>
      <c r="AE838" s="5"/>
    </row>
    <row r="839" spans="1:31" ht="27.7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  <c r="AA839" s="5"/>
      <c r="AB839" s="5"/>
      <c r="AC839" s="5"/>
      <c r="AD839" s="5"/>
      <c r="AE839" s="5"/>
    </row>
    <row r="840" spans="1:31" ht="27.7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  <c r="AA840" s="5"/>
      <c r="AB840" s="5"/>
      <c r="AC840" s="5"/>
      <c r="AD840" s="5"/>
      <c r="AE840" s="5"/>
    </row>
    <row r="841" spans="1:31" ht="27.7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  <c r="AA841" s="5"/>
      <c r="AB841" s="5"/>
      <c r="AC841" s="5"/>
      <c r="AD841" s="5"/>
      <c r="AE841" s="5"/>
    </row>
    <row r="842" spans="1:31" ht="27.7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  <c r="AA842" s="5"/>
      <c r="AB842" s="5"/>
      <c r="AC842" s="5"/>
      <c r="AD842" s="5"/>
      <c r="AE842" s="5"/>
    </row>
    <row r="843" spans="1:31" ht="27.7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  <c r="AA843" s="5"/>
      <c r="AB843" s="5"/>
      <c r="AC843" s="5"/>
      <c r="AD843" s="5"/>
      <c r="AE843" s="5"/>
    </row>
    <row r="844" spans="1:31" ht="27.7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  <c r="AA844" s="5"/>
      <c r="AB844" s="5"/>
      <c r="AC844" s="5"/>
      <c r="AD844" s="5"/>
      <c r="AE844" s="5"/>
    </row>
    <row r="845" spans="1:31" ht="27.7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  <c r="AA845" s="5"/>
      <c r="AB845" s="5"/>
      <c r="AC845" s="5"/>
      <c r="AD845" s="5"/>
      <c r="AE845" s="5"/>
    </row>
    <row r="846" spans="1:31" ht="27.7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  <c r="AA846" s="5"/>
      <c r="AB846" s="5"/>
      <c r="AC846" s="5"/>
      <c r="AD846" s="5"/>
      <c r="AE846" s="5"/>
    </row>
    <row r="847" spans="1:31" ht="27.7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  <c r="AA847" s="5"/>
      <c r="AB847" s="5"/>
      <c r="AC847" s="5"/>
      <c r="AD847" s="5"/>
      <c r="AE847" s="5"/>
    </row>
    <row r="848" spans="1:31" ht="27.7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  <c r="AA848" s="5"/>
      <c r="AB848" s="5"/>
      <c r="AC848" s="5"/>
      <c r="AD848" s="5"/>
      <c r="AE848" s="5"/>
    </row>
    <row r="849" spans="1:31" ht="27.7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  <c r="AA849" s="5"/>
      <c r="AB849" s="5"/>
      <c r="AC849" s="5"/>
      <c r="AD849" s="5"/>
      <c r="AE849" s="5"/>
    </row>
    <row r="850" spans="1:31" ht="27.7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  <c r="AA850" s="5"/>
      <c r="AB850" s="5"/>
      <c r="AC850" s="5"/>
      <c r="AD850" s="5"/>
      <c r="AE850" s="5"/>
    </row>
    <row r="851" spans="1:31" ht="27.7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  <c r="AA851" s="5"/>
      <c r="AB851" s="5"/>
      <c r="AC851" s="5"/>
      <c r="AD851" s="5"/>
      <c r="AE851" s="5"/>
    </row>
    <row r="852" spans="1:31" ht="27.7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  <c r="AA852" s="5"/>
      <c r="AB852" s="5"/>
      <c r="AC852" s="5"/>
      <c r="AD852" s="5"/>
      <c r="AE852" s="5"/>
    </row>
    <row r="853" spans="1:31" ht="27.7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  <c r="AA853" s="5"/>
      <c r="AB853" s="5"/>
      <c r="AC853" s="5"/>
      <c r="AD853" s="5"/>
      <c r="AE853" s="5"/>
    </row>
    <row r="854" spans="1:31" ht="27.7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  <c r="AA854" s="5"/>
      <c r="AB854" s="5"/>
      <c r="AC854" s="5"/>
      <c r="AD854" s="5"/>
      <c r="AE854" s="5"/>
    </row>
    <row r="855" spans="1:31" ht="27.7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  <c r="AA855" s="5"/>
      <c r="AB855" s="5"/>
      <c r="AC855" s="5"/>
      <c r="AD855" s="5"/>
      <c r="AE855" s="5"/>
    </row>
    <row r="856" spans="1:31" ht="27.7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  <c r="AA856" s="5"/>
      <c r="AB856" s="5"/>
      <c r="AC856" s="5"/>
      <c r="AD856" s="5"/>
      <c r="AE856" s="5"/>
    </row>
    <row r="857" spans="1:31" ht="27.7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  <c r="AA857" s="5"/>
      <c r="AB857" s="5"/>
      <c r="AC857" s="5"/>
      <c r="AD857" s="5"/>
      <c r="AE857" s="5"/>
    </row>
    <row r="858" spans="1:31" ht="27.7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  <c r="AA858" s="5"/>
      <c r="AB858" s="5"/>
      <c r="AC858" s="5"/>
      <c r="AD858" s="5"/>
      <c r="AE858" s="5"/>
    </row>
    <row r="859" spans="1:31" ht="27.7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  <c r="AA859" s="5"/>
      <c r="AB859" s="5"/>
      <c r="AC859" s="5"/>
      <c r="AD859" s="5"/>
      <c r="AE859" s="5"/>
    </row>
    <row r="860" spans="1:31" ht="27.7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  <c r="AA860" s="5"/>
      <c r="AB860" s="5"/>
      <c r="AC860" s="5"/>
      <c r="AD860" s="5"/>
      <c r="AE860" s="5"/>
    </row>
    <row r="861" spans="1:31" ht="27.7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  <c r="AA861" s="5"/>
      <c r="AB861" s="5"/>
      <c r="AC861" s="5"/>
      <c r="AD861" s="5"/>
      <c r="AE861" s="5"/>
    </row>
    <row r="862" spans="1:31" ht="27.7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  <c r="AA862" s="5"/>
      <c r="AB862" s="5"/>
      <c r="AC862" s="5"/>
      <c r="AD862" s="5"/>
      <c r="AE862" s="5"/>
    </row>
    <row r="863" spans="1:31" ht="27.7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  <c r="AA863" s="5"/>
      <c r="AB863" s="5"/>
      <c r="AC863" s="5"/>
      <c r="AD863" s="5"/>
      <c r="AE863" s="5"/>
    </row>
    <row r="864" spans="1:31" ht="27.7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  <c r="AA864" s="5"/>
      <c r="AB864" s="5"/>
      <c r="AC864" s="5"/>
      <c r="AD864" s="5"/>
      <c r="AE864" s="5"/>
    </row>
    <row r="865" spans="1:31" ht="27.7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  <c r="AA865" s="5"/>
      <c r="AB865" s="5"/>
      <c r="AC865" s="5"/>
      <c r="AD865" s="5"/>
      <c r="AE865" s="5"/>
    </row>
    <row r="866" spans="1:31" ht="27.7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  <c r="AA866" s="5"/>
      <c r="AB866" s="5"/>
      <c r="AC866" s="5"/>
      <c r="AD866" s="5"/>
      <c r="AE866" s="5"/>
    </row>
    <row r="867" spans="1:31" ht="27.7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  <c r="AA867" s="5"/>
      <c r="AB867" s="5"/>
      <c r="AC867" s="5"/>
      <c r="AD867" s="5"/>
      <c r="AE867" s="5"/>
    </row>
    <row r="868" spans="1:31" ht="27.7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  <c r="AA868" s="5"/>
      <c r="AB868" s="5"/>
      <c r="AC868" s="5"/>
      <c r="AD868" s="5"/>
      <c r="AE868" s="5"/>
    </row>
    <row r="869" spans="1:31" ht="27.7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  <c r="AA869" s="5"/>
      <c r="AB869" s="5"/>
      <c r="AC869" s="5"/>
      <c r="AD869" s="5"/>
      <c r="AE869" s="5"/>
    </row>
    <row r="870" spans="1:31" ht="27.7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  <c r="AA870" s="5"/>
      <c r="AB870" s="5"/>
      <c r="AC870" s="5"/>
      <c r="AD870" s="5"/>
      <c r="AE870" s="5"/>
    </row>
    <row r="871" spans="1:31" ht="27.7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  <c r="AA871" s="5"/>
      <c r="AB871" s="5"/>
      <c r="AC871" s="5"/>
      <c r="AD871" s="5"/>
      <c r="AE871" s="5"/>
    </row>
    <row r="872" spans="1:31" ht="27.7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  <c r="AA872" s="5"/>
      <c r="AB872" s="5"/>
      <c r="AC872" s="5"/>
      <c r="AD872" s="5"/>
      <c r="AE872" s="5"/>
    </row>
    <row r="873" spans="1:31" ht="27.7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  <c r="AA873" s="5"/>
      <c r="AB873" s="5"/>
      <c r="AC873" s="5"/>
      <c r="AD873" s="5"/>
      <c r="AE873" s="5"/>
    </row>
    <row r="874" spans="1:31" ht="27.7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  <c r="AA874" s="5"/>
      <c r="AB874" s="5"/>
      <c r="AC874" s="5"/>
      <c r="AD874" s="5"/>
      <c r="AE874" s="5"/>
    </row>
    <row r="875" spans="1:31" ht="27.7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  <c r="AA875" s="5"/>
      <c r="AB875" s="5"/>
      <c r="AC875" s="5"/>
      <c r="AD875" s="5"/>
      <c r="AE875" s="5"/>
    </row>
    <row r="876" spans="1:31" ht="27.7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  <c r="AA876" s="5"/>
      <c r="AB876" s="5"/>
      <c r="AC876" s="5"/>
      <c r="AD876" s="5"/>
      <c r="AE876" s="5"/>
    </row>
    <row r="877" spans="1:31" ht="27.7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  <c r="AA877" s="5"/>
      <c r="AB877" s="5"/>
      <c r="AC877" s="5"/>
      <c r="AD877" s="5"/>
      <c r="AE877" s="5"/>
    </row>
    <row r="878" spans="1:31" ht="27.7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  <c r="AA878" s="5"/>
      <c r="AB878" s="5"/>
      <c r="AC878" s="5"/>
      <c r="AD878" s="5"/>
      <c r="AE878" s="5"/>
    </row>
    <row r="879" spans="1:31" ht="27.7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  <c r="AA879" s="5"/>
      <c r="AB879" s="5"/>
      <c r="AC879" s="5"/>
      <c r="AD879" s="5"/>
      <c r="AE879" s="5"/>
    </row>
    <row r="880" spans="1:31" ht="27.7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  <c r="AA880" s="5"/>
      <c r="AB880" s="5"/>
      <c r="AC880" s="5"/>
      <c r="AD880" s="5"/>
      <c r="AE880" s="5"/>
    </row>
    <row r="881" spans="1:31" ht="27.7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  <c r="AA881" s="5"/>
      <c r="AB881" s="5"/>
      <c r="AC881" s="5"/>
      <c r="AD881" s="5"/>
      <c r="AE881" s="5"/>
    </row>
    <row r="882" spans="1:31" ht="27.7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  <c r="AA882" s="5"/>
      <c r="AB882" s="5"/>
      <c r="AC882" s="5"/>
      <c r="AD882" s="5"/>
      <c r="AE882" s="5"/>
    </row>
    <row r="883" spans="1:31" ht="27.7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  <c r="AA883" s="5"/>
      <c r="AB883" s="5"/>
      <c r="AC883" s="5"/>
      <c r="AD883" s="5"/>
      <c r="AE883" s="5"/>
    </row>
    <row r="884" spans="1:31" ht="27.7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  <c r="AA884" s="5"/>
      <c r="AB884" s="5"/>
      <c r="AC884" s="5"/>
      <c r="AD884" s="5"/>
      <c r="AE884" s="5"/>
    </row>
    <row r="885" spans="1:31" ht="27.7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  <c r="AA885" s="5"/>
      <c r="AB885" s="5"/>
      <c r="AC885" s="5"/>
      <c r="AD885" s="5"/>
      <c r="AE885" s="5"/>
    </row>
    <row r="886" spans="1:31" ht="27.7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  <c r="AA886" s="5"/>
      <c r="AB886" s="5"/>
      <c r="AC886" s="5"/>
      <c r="AD886" s="5"/>
      <c r="AE886" s="5"/>
    </row>
    <row r="887" spans="1:31" ht="27.7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  <c r="AA887" s="5"/>
      <c r="AB887" s="5"/>
      <c r="AC887" s="5"/>
      <c r="AD887" s="5"/>
      <c r="AE887" s="5"/>
    </row>
    <row r="888" spans="1:31" ht="27.7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  <c r="AA888" s="5"/>
      <c r="AB888" s="5"/>
      <c r="AC888" s="5"/>
      <c r="AD888" s="5"/>
      <c r="AE888" s="5"/>
    </row>
    <row r="889" spans="1:31" ht="27.7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  <c r="AA889" s="5"/>
      <c r="AB889" s="5"/>
      <c r="AC889" s="5"/>
      <c r="AD889" s="5"/>
      <c r="AE889" s="5"/>
    </row>
    <row r="890" spans="1:31" ht="27.7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  <c r="AA890" s="5"/>
      <c r="AB890" s="5"/>
      <c r="AC890" s="5"/>
      <c r="AD890" s="5"/>
      <c r="AE890" s="5"/>
    </row>
    <row r="891" spans="1:31" ht="27.7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  <c r="AA891" s="5"/>
      <c r="AB891" s="5"/>
      <c r="AC891" s="5"/>
      <c r="AD891" s="5"/>
      <c r="AE891" s="5"/>
    </row>
    <row r="892" spans="1:31" ht="27.7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  <c r="AA892" s="5"/>
      <c r="AB892" s="5"/>
      <c r="AC892" s="5"/>
      <c r="AD892" s="5"/>
      <c r="AE892" s="5"/>
    </row>
    <row r="893" spans="1:31" ht="27.7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  <c r="AA893" s="5"/>
      <c r="AB893" s="5"/>
      <c r="AC893" s="5"/>
      <c r="AD893" s="5"/>
      <c r="AE893" s="5"/>
    </row>
    <row r="894" spans="1:31" ht="27.7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  <c r="AA894" s="5"/>
      <c r="AB894" s="5"/>
      <c r="AC894" s="5"/>
      <c r="AD894" s="5"/>
      <c r="AE894" s="5"/>
    </row>
    <row r="895" spans="1:31" ht="27.7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  <c r="AA895" s="5"/>
      <c r="AB895" s="5"/>
      <c r="AC895" s="5"/>
      <c r="AD895" s="5"/>
      <c r="AE895" s="5"/>
    </row>
    <row r="896" spans="1:31" ht="27.7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  <c r="AA896" s="5"/>
      <c r="AB896" s="5"/>
      <c r="AC896" s="5"/>
      <c r="AD896" s="5"/>
      <c r="AE896" s="5"/>
    </row>
    <row r="897" spans="1:31" ht="27.7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  <c r="AA897" s="5"/>
      <c r="AB897" s="5"/>
      <c r="AC897" s="5"/>
      <c r="AD897" s="5"/>
      <c r="AE897" s="5"/>
    </row>
    <row r="898" spans="1:31" ht="27.7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  <c r="AA898" s="5"/>
      <c r="AB898" s="5"/>
      <c r="AC898" s="5"/>
      <c r="AD898" s="5"/>
      <c r="AE898" s="5"/>
    </row>
    <row r="899" spans="1:31" ht="27.7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  <c r="AA899" s="5"/>
      <c r="AB899" s="5"/>
      <c r="AC899" s="5"/>
      <c r="AD899" s="5"/>
      <c r="AE899" s="5"/>
    </row>
    <row r="900" spans="1:31" ht="27.7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  <c r="AA900" s="5"/>
      <c r="AB900" s="5"/>
      <c r="AC900" s="5"/>
      <c r="AD900" s="5"/>
      <c r="AE900" s="5"/>
    </row>
    <row r="901" spans="1:31" ht="27.7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  <c r="AA901" s="5"/>
      <c r="AB901" s="5"/>
      <c r="AC901" s="5"/>
      <c r="AD901" s="5"/>
      <c r="AE901" s="5"/>
    </row>
    <row r="902" spans="1:31" ht="27.7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  <c r="AA902" s="5"/>
      <c r="AB902" s="5"/>
      <c r="AC902" s="5"/>
      <c r="AD902" s="5"/>
      <c r="AE902" s="5"/>
    </row>
    <row r="903" spans="1:31" ht="27.7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  <c r="AA903" s="5"/>
      <c r="AB903" s="5"/>
      <c r="AC903" s="5"/>
      <c r="AD903" s="5"/>
      <c r="AE903" s="5"/>
    </row>
    <row r="904" spans="1:31" ht="27.7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  <c r="AA904" s="5"/>
      <c r="AB904" s="5"/>
      <c r="AC904" s="5"/>
      <c r="AD904" s="5"/>
      <c r="AE904" s="5"/>
    </row>
    <row r="905" spans="1:31" ht="27.7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  <c r="AA905" s="5"/>
      <c r="AB905" s="5"/>
      <c r="AC905" s="5"/>
      <c r="AD905" s="5"/>
      <c r="AE905" s="5"/>
    </row>
    <row r="906" spans="1:31" ht="27.7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  <c r="AA906" s="5"/>
      <c r="AB906" s="5"/>
      <c r="AC906" s="5"/>
      <c r="AD906" s="5"/>
      <c r="AE906" s="5"/>
    </row>
    <row r="907" spans="1:31" ht="27.7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  <c r="AA907" s="5"/>
      <c r="AB907" s="5"/>
      <c r="AC907" s="5"/>
      <c r="AD907" s="5"/>
      <c r="AE907" s="5"/>
    </row>
    <row r="908" spans="1:31" ht="27.7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  <c r="AA908" s="5"/>
      <c r="AB908" s="5"/>
      <c r="AC908" s="5"/>
      <c r="AD908" s="5"/>
      <c r="AE908" s="5"/>
    </row>
    <row r="909" spans="1:31" ht="27.7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  <c r="AA909" s="5"/>
      <c r="AB909" s="5"/>
      <c r="AC909" s="5"/>
      <c r="AD909" s="5"/>
      <c r="AE909" s="5"/>
    </row>
    <row r="910" spans="1:31" ht="27.7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  <c r="AA910" s="5"/>
      <c r="AB910" s="5"/>
      <c r="AC910" s="5"/>
      <c r="AD910" s="5"/>
      <c r="AE910" s="5"/>
    </row>
    <row r="911" spans="1:31" ht="27.7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  <c r="AA911" s="5"/>
      <c r="AB911" s="5"/>
      <c r="AC911" s="5"/>
      <c r="AD911" s="5"/>
      <c r="AE911" s="5"/>
    </row>
    <row r="912" spans="1:31" ht="27.7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  <c r="AA912" s="5"/>
      <c r="AB912" s="5"/>
      <c r="AC912" s="5"/>
      <c r="AD912" s="5"/>
      <c r="AE912" s="5"/>
    </row>
    <row r="913" spans="1:31" ht="27.7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  <c r="AA913" s="5"/>
      <c r="AB913" s="5"/>
      <c r="AC913" s="5"/>
      <c r="AD913" s="5"/>
      <c r="AE913" s="5"/>
    </row>
    <row r="914" spans="1:31" ht="27.7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  <c r="AA914" s="5"/>
      <c r="AB914" s="5"/>
      <c r="AC914" s="5"/>
      <c r="AD914" s="5"/>
      <c r="AE914" s="5"/>
    </row>
    <row r="915" spans="1:31" ht="27.7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  <c r="AA915" s="5"/>
      <c r="AB915" s="5"/>
      <c r="AC915" s="5"/>
      <c r="AD915" s="5"/>
      <c r="AE915" s="5"/>
    </row>
    <row r="916" spans="1:31" ht="27.7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  <c r="AA916" s="5"/>
      <c r="AB916" s="5"/>
      <c r="AC916" s="5"/>
      <c r="AD916" s="5"/>
      <c r="AE916" s="5"/>
    </row>
    <row r="917" spans="1:31" ht="27.7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  <c r="AA917" s="5"/>
      <c r="AB917" s="5"/>
      <c r="AC917" s="5"/>
      <c r="AD917" s="5"/>
      <c r="AE917" s="5"/>
    </row>
    <row r="918" spans="1:31" ht="27.7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  <c r="AA918" s="5"/>
      <c r="AB918" s="5"/>
      <c r="AC918" s="5"/>
      <c r="AD918" s="5"/>
      <c r="AE918" s="5"/>
    </row>
    <row r="919" spans="1:31" ht="27.7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  <c r="AA919" s="5"/>
      <c r="AB919" s="5"/>
      <c r="AC919" s="5"/>
      <c r="AD919" s="5"/>
      <c r="AE919" s="5"/>
    </row>
    <row r="920" spans="1:31" ht="27.7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  <c r="AA920" s="5"/>
      <c r="AB920" s="5"/>
      <c r="AC920" s="5"/>
      <c r="AD920" s="5"/>
      <c r="AE920" s="5"/>
    </row>
    <row r="921" spans="1:31" ht="27.7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  <c r="AA921" s="5"/>
      <c r="AB921" s="5"/>
      <c r="AC921" s="5"/>
      <c r="AD921" s="5"/>
      <c r="AE921" s="5"/>
    </row>
    <row r="922" spans="1:31" ht="27.7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  <c r="AA922" s="5"/>
      <c r="AB922" s="5"/>
      <c r="AC922" s="5"/>
      <c r="AD922" s="5"/>
      <c r="AE922" s="5"/>
    </row>
    <row r="923" spans="1:31" ht="27.7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  <c r="AA923" s="5"/>
      <c r="AB923" s="5"/>
      <c r="AC923" s="5"/>
      <c r="AD923" s="5"/>
      <c r="AE923" s="5"/>
    </row>
    <row r="924" spans="1:31" ht="27.7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  <c r="AA924" s="5"/>
      <c r="AB924" s="5"/>
      <c r="AC924" s="5"/>
      <c r="AD924" s="5"/>
      <c r="AE924" s="5"/>
    </row>
    <row r="925" spans="1:31" ht="27.7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  <c r="AA925" s="5"/>
      <c r="AB925" s="5"/>
      <c r="AC925" s="5"/>
      <c r="AD925" s="5"/>
      <c r="AE925" s="5"/>
    </row>
    <row r="926" spans="1:31" ht="27.7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  <c r="AA926" s="5"/>
      <c r="AB926" s="5"/>
      <c r="AC926" s="5"/>
      <c r="AD926" s="5"/>
      <c r="AE926" s="5"/>
    </row>
    <row r="927" spans="1:31" ht="27.7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  <c r="AA927" s="5"/>
      <c r="AB927" s="5"/>
      <c r="AC927" s="5"/>
      <c r="AD927" s="5"/>
      <c r="AE927" s="5"/>
    </row>
    <row r="928" spans="1:31" ht="27.7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  <c r="AA928" s="5"/>
      <c r="AB928" s="5"/>
      <c r="AC928" s="5"/>
      <c r="AD928" s="5"/>
      <c r="AE928" s="5"/>
    </row>
    <row r="929" spans="1:31" ht="27.7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  <c r="AA929" s="5"/>
      <c r="AB929" s="5"/>
      <c r="AC929" s="5"/>
      <c r="AD929" s="5"/>
      <c r="AE929" s="5"/>
    </row>
    <row r="930" spans="1:31" ht="27.7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  <c r="AA930" s="5"/>
      <c r="AB930" s="5"/>
      <c r="AC930" s="5"/>
      <c r="AD930" s="5"/>
      <c r="AE930" s="5"/>
    </row>
    <row r="931" spans="1:31" ht="27.7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  <c r="AA931" s="5"/>
      <c r="AB931" s="5"/>
      <c r="AC931" s="5"/>
      <c r="AD931" s="5"/>
      <c r="AE931" s="5"/>
    </row>
    <row r="932" spans="1:31" ht="27.7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  <c r="AA932" s="5"/>
      <c r="AB932" s="5"/>
      <c r="AC932" s="5"/>
      <c r="AD932" s="5"/>
      <c r="AE932" s="5"/>
    </row>
    <row r="933" spans="1:31" ht="27.7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  <c r="AA933" s="5"/>
      <c r="AB933" s="5"/>
      <c r="AC933" s="5"/>
      <c r="AD933" s="5"/>
      <c r="AE933" s="5"/>
    </row>
    <row r="934" spans="1:31" ht="27.7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  <c r="AA934" s="5"/>
      <c r="AB934" s="5"/>
      <c r="AC934" s="5"/>
      <c r="AD934" s="5"/>
      <c r="AE934" s="5"/>
    </row>
    <row r="935" spans="1:31" ht="27.7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  <c r="AA935" s="5"/>
      <c r="AB935" s="5"/>
      <c r="AC935" s="5"/>
      <c r="AD935" s="5"/>
      <c r="AE935" s="5"/>
    </row>
    <row r="936" spans="1:31" ht="27.7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  <c r="AA936" s="5"/>
      <c r="AB936" s="5"/>
      <c r="AC936" s="5"/>
      <c r="AD936" s="5"/>
      <c r="AE936" s="5"/>
    </row>
    <row r="937" spans="1:31" ht="27.7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  <c r="AA937" s="5"/>
      <c r="AB937" s="5"/>
      <c r="AC937" s="5"/>
      <c r="AD937" s="5"/>
      <c r="AE937" s="5"/>
    </row>
    <row r="938" spans="1:31" ht="27.7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  <c r="AA938" s="5"/>
      <c r="AB938" s="5"/>
      <c r="AC938" s="5"/>
      <c r="AD938" s="5"/>
      <c r="AE938" s="5"/>
    </row>
    <row r="939" spans="1:31" ht="27.7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  <c r="AA939" s="5"/>
      <c r="AB939" s="5"/>
      <c r="AC939" s="5"/>
      <c r="AD939" s="5"/>
      <c r="AE939" s="5"/>
    </row>
    <row r="940" spans="1:31" ht="27.7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  <c r="AA940" s="5"/>
      <c r="AB940" s="5"/>
      <c r="AC940" s="5"/>
      <c r="AD940" s="5"/>
      <c r="AE940" s="5"/>
    </row>
    <row r="941" spans="1:31" ht="27.7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  <c r="AA941" s="5"/>
      <c r="AB941" s="5"/>
      <c r="AC941" s="5"/>
      <c r="AD941" s="5"/>
      <c r="AE941" s="5"/>
    </row>
    <row r="942" spans="1:31" ht="27.7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  <c r="AA942" s="5"/>
      <c r="AB942" s="5"/>
      <c r="AC942" s="5"/>
      <c r="AD942" s="5"/>
      <c r="AE942" s="5"/>
    </row>
    <row r="943" spans="1:31" ht="27.7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  <c r="AA943" s="5"/>
      <c r="AB943" s="5"/>
      <c r="AC943" s="5"/>
      <c r="AD943" s="5"/>
      <c r="AE943" s="5"/>
    </row>
    <row r="944" spans="1:31" ht="27.7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  <c r="AA944" s="5"/>
      <c r="AB944" s="5"/>
      <c r="AC944" s="5"/>
      <c r="AD944" s="5"/>
      <c r="AE944" s="5"/>
    </row>
    <row r="945" spans="1:31" ht="27.7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  <c r="AA945" s="5"/>
      <c r="AB945" s="5"/>
      <c r="AC945" s="5"/>
      <c r="AD945" s="5"/>
      <c r="AE945" s="5"/>
    </row>
    <row r="946" spans="1:31" ht="27.7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  <c r="AA946" s="5"/>
      <c r="AB946" s="5"/>
      <c r="AC946" s="5"/>
      <c r="AD946" s="5"/>
      <c r="AE946" s="5"/>
    </row>
    <row r="947" spans="1:31" ht="27.7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  <c r="AA947" s="5"/>
      <c r="AB947" s="5"/>
      <c r="AC947" s="5"/>
      <c r="AD947" s="5"/>
      <c r="AE947" s="5"/>
    </row>
    <row r="948" spans="1:31" ht="27.7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  <c r="AA948" s="5"/>
      <c r="AB948" s="5"/>
      <c r="AC948" s="5"/>
      <c r="AD948" s="5"/>
      <c r="AE948" s="5"/>
    </row>
    <row r="949" spans="1:31" ht="27.7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  <c r="AA949" s="5"/>
      <c r="AB949" s="5"/>
      <c r="AC949" s="5"/>
      <c r="AD949" s="5"/>
      <c r="AE949" s="5"/>
    </row>
    <row r="950" spans="1:31" ht="27.7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  <c r="AA950" s="5"/>
      <c r="AB950" s="5"/>
      <c r="AC950" s="5"/>
      <c r="AD950" s="5"/>
      <c r="AE950" s="5"/>
    </row>
    <row r="951" spans="1:31" ht="27.7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  <c r="AA951" s="5"/>
      <c r="AB951" s="5"/>
      <c r="AC951" s="5"/>
      <c r="AD951" s="5"/>
      <c r="AE951" s="5"/>
    </row>
    <row r="952" spans="1:31" ht="27.7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  <c r="AA952" s="5"/>
      <c r="AB952" s="5"/>
      <c r="AC952" s="5"/>
      <c r="AD952" s="5"/>
      <c r="AE952" s="5"/>
    </row>
    <row r="953" spans="1:31" ht="27.7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  <c r="AA953" s="5"/>
      <c r="AB953" s="5"/>
      <c r="AC953" s="5"/>
      <c r="AD953" s="5"/>
      <c r="AE953" s="5"/>
    </row>
    <row r="954" spans="1:31" ht="27.7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  <c r="AA954" s="5"/>
      <c r="AB954" s="5"/>
      <c r="AC954" s="5"/>
      <c r="AD954" s="5"/>
      <c r="AE954" s="5"/>
    </row>
    <row r="955" spans="1:31" ht="27.7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  <c r="AA955" s="5"/>
      <c r="AB955" s="5"/>
      <c r="AC955" s="5"/>
      <c r="AD955" s="5"/>
      <c r="AE955" s="5"/>
    </row>
    <row r="956" spans="1:31" ht="27.7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  <c r="AA956" s="5"/>
      <c r="AB956" s="5"/>
      <c r="AC956" s="5"/>
      <c r="AD956" s="5"/>
      <c r="AE956" s="5"/>
    </row>
    <row r="957" spans="1:31" ht="27.7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  <c r="AA957" s="5"/>
      <c r="AB957" s="5"/>
      <c r="AC957" s="5"/>
      <c r="AD957" s="5"/>
      <c r="AE957" s="5"/>
    </row>
    <row r="958" spans="1:31" ht="27.7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  <c r="AA958" s="5"/>
      <c r="AB958" s="5"/>
      <c r="AC958" s="5"/>
      <c r="AD958" s="5"/>
      <c r="AE958" s="5"/>
    </row>
    <row r="959" spans="1:31" ht="27.7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  <c r="AA959" s="5"/>
      <c r="AB959" s="5"/>
      <c r="AC959" s="5"/>
      <c r="AD959" s="5"/>
      <c r="AE959" s="5"/>
    </row>
    <row r="960" spans="1:31" ht="27.7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  <c r="AA960" s="5"/>
      <c r="AB960" s="5"/>
      <c r="AC960" s="5"/>
      <c r="AD960" s="5"/>
      <c r="AE960" s="5"/>
    </row>
    <row r="961" spans="1:31" ht="27.7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  <c r="AA961" s="5"/>
      <c r="AB961" s="5"/>
      <c r="AC961" s="5"/>
      <c r="AD961" s="5"/>
      <c r="AE961" s="5"/>
    </row>
    <row r="962" spans="1:31" ht="27.7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  <c r="AA962" s="5"/>
      <c r="AB962" s="5"/>
      <c r="AC962" s="5"/>
      <c r="AD962" s="5"/>
      <c r="AE962" s="5"/>
    </row>
    <row r="963" spans="1:31" ht="27.7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  <c r="AA963" s="5"/>
      <c r="AB963" s="5"/>
      <c r="AC963" s="5"/>
      <c r="AD963" s="5"/>
      <c r="AE963" s="5"/>
    </row>
    <row r="964" spans="1:31" ht="27.7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  <c r="AA964" s="5"/>
      <c r="AB964" s="5"/>
      <c r="AC964" s="5"/>
      <c r="AD964" s="5"/>
      <c r="AE964" s="5"/>
    </row>
    <row r="965" spans="1:31" ht="27.7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  <c r="AA965" s="5"/>
      <c r="AB965" s="5"/>
      <c r="AC965" s="5"/>
      <c r="AD965" s="5"/>
      <c r="AE965" s="5"/>
    </row>
    <row r="966" spans="1:31" ht="27.7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  <c r="AA966" s="5"/>
      <c r="AB966" s="5"/>
      <c r="AC966" s="5"/>
      <c r="AD966" s="5"/>
      <c r="AE966" s="5"/>
    </row>
    <row r="967" spans="1:31" ht="27.7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  <c r="AA967" s="5"/>
      <c r="AB967" s="5"/>
      <c r="AC967" s="5"/>
      <c r="AD967" s="5"/>
      <c r="AE967" s="5"/>
    </row>
    <row r="968" spans="1:31" ht="27.7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  <c r="AA968" s="5"/>
      <c r="AB968" s="5"/>
      <c r="AC968" s="5"/>
      <c r="AD968" s="5"/>
      <c r="AE968" s="5"/>
    </row>
    <row r="969" spans="1:31" ht="27.7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  <c r="AA969" s="5"/>
      <c r="AB969" s="5"/>
      <c r="AC969" s="5"/>
      <c r="AD969" s="5"/>
      <c r="AE969" s="5"/>
    </row>
    <row r="970" spans="1:31" ht="27.7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  <c r="AA970" s="5"/>
      <c r="AB970" s="5"/>
      <c r="AC970" s="5"/>
      <c r="AD970" s="5"/>
      <c r="AE970" s="5"/>
    </row>
    <row r="971" spans="1:31" ht="27.7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  <c r="AA971" s="5"/>
      <c r="AB971" s="5"/>
      <c r="AC971" s="5"/>
      <c r="AD971" s="5"/>
      <c r="AE971" s="5"/>
    </row>
    <row r="972" spans="1:31" ht="27.7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  <c r="AA972" s="5"/>
      <c r="AB972" s="5"/>
      <c r="AC972" s="5"/>
      <c r="AD972" s="5"/>
      <c r="AE972" s="5"/>
    </row>
    <row r="973" spans="1:31" ht="27.7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  <c r="AA973" s="5"/>
      <c r="AB973" s="5"/>
      <c r="AC973" s="5"/>
      <c r="AD973" s="5"/>
      <c r="AE973" s="5"/>
    </row>
    <row r="974" spans="1:31" ht="27.7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  <c r="AA974" s="5"/>
      <c r="AB974" s="5"/>
      <c r="AC974" s="5"/>
      <c r="AD974" s="5"/>
      <c r="AE974" s="5"/>
    </row>
    <row r="975" spans="1:31" ht="27.7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  <c r="AA975" s="5"/>
      <c r="AB975" s="5"/>
      <c r="AC975" s="5"/>
      <c r="AD975" s="5"/>
      <c r="AE975" s="5"/>
    </row>
    <row r="976" spans="1:31" ht="27.7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  <c r="AA976" s="5"/>
      <c r="AB976" s="5"/>
      <c r="AC976" s="5"/>
      <c r="AD976" s="5"/>
      <c r="AE976" s="5"/>
    </row>
    <row r="977" spans="1:31" ht="27.7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  <c r="AA977" s="5"/>
      <c r="AB977" s="5"/>
      <c r="AC977" s="5"/>
      <c r="AD977" s="5"/>
      <c r="AE977" s="5"/>
    </row>
    <row r="978" spans="1:31" ht="27.7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  <c r="AA978" s="5"/>
      <c r="AB978" s="5"/>
      <c r="AC978" s="5"/>
      <c r="AD978" s="5"/>
      <c r="AE978" s="5"/>
    </row>
    <row r="979" spans="1:31" ht="27.7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  <c r="AA979" s="5"/>
      <c r="AB979" s="5"/>
      <c r="AC979" s="5"/>
      <c r="AD979" s="5"/>
      <c r="AE979" s="5"/>
    </row>
    <row r="980" spans="1:31" ht="27.7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  <c r="AA980" s="5"/>
      <c r="AB980" s="5"/>
      <c r="AC980" s="5"/>
      <c r="AD980" s="5"/>
      <c r="AE980" s="5"/>
    </row>
    <row r="981" spans="1:31" ht="27.7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  <c r="AA981" s="5"/>
      <c r="AB981" s="5"/>
      <c r="AC981" s="5"/>
      <c r="AD981" s="5"/>
      <c r="AE981" s="5"/>
    </row>
    <row r="982" spans="1:31" ht="27.7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  <c r="AA982" s="5"/>
      <c r="AB982" s="5"/>
      <c r="AC982" s="5"/>
      <c r="AD982" s="5"/>
      <c r="AE982" s="5"/>
    </row>
    <row r="983" spans="1:31" ht="27.7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  <c r="AA983" s="5"/>
      <c r="AB983" s="5"/>
      <c r="AC983" s="5"/>
      <c r="AD983" s="5"/>
      <c r="AE983" s="5"/>
    </row>
    <row r="984" spans="1:31" ht="27.7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  <c r="AA984" s="5"/>
      <c r="AB984" s="5"/>
      <c r="AC984" s="5"/>
      <c r="AD984" s="5"/>
      <c r="AE984" s="5"/>
    </row>
    <row r="985" spans="1:31" ht="27.7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  <c r="AA985" s="5"/>
      <c r="AB985" s="5"/>
      <c r="AC985" s="5"/>
      <c r="AD985" s="5"/>
      <c r="AE985" s="5"/>
    </row>
    <row r="986" spans="1:31" ht="27.7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  <c r="AA986" s="5"/>
      <c r="AB986" s="5"/>
      <c r="AC986" s="5"/>
      <c r="AD986" s="5"/>
      <c r="AE986" s="5"/>
    </row>
    <row r="987" spans="1:31" ht="27.7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  <c r="AA987" s="5"/>
      <c r="AB987" s="5"/>
      <c r="AC987" s="5"/>
      <c r="AD987" s="5"/>
      <c r="AE987" s="5"/>
    </row>
    <row r="988" spans="1:31" ht="27.7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  <c r="AA988" s="5"/>
      <c r="AB988" s="5"/>
      <c r="AC988" s="5"/>
      <c r="AD988" s="5"/>
      <c r="AE988" s="5"/>
    </row>
    <row r="989" spans="1:31" ht="27.7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  <c r="AA989" s="5"/>
      <c r="AB989" s="5"/>
      <c r="AC989" s="5"/>
      <c r="AD989" s="5"/>
      <c r="AE989" s="5"/>
    </row>
    <row r="990" spans="1:31" ht="27.7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  <c r="AA990" s="5"/>
      <c r="AB990" s="5"/>
      <c r="AC990" s="5"/>
      <c r="AD990" s="5"/>
      <c r="AE990" s="5"/>
    </row>
    <row r="991" spans="1:31" ht="27.7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  <c r="AA991" s="5"/>
      <c r="AB991" s="5"/>
      <c r="AC991" s="5"/>
      <c r="AD991" s="5"/>
      <c r="AE991" s="5"/>
    </row>
    <row r="992" spans="1:31" ht="27.7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  <c r="AA992" s="5"/>
      <c r="AB992" s="5"/>
      <c r="AC992" s="5"/>
      <c r="AD992" s="5"/>
      <c r="AE992" s="5"/>
    </row>
    <row r="993" spans="1:31" ht="27.7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  <c r="AA993" s="5"/>
      <c r="AB993" s="5"/>
      <c r="AC993" s="5"/>
      <c r="AD993" s="5"/>
      <c r="AE993" s="5"/>
    </row>
    <row r="994" spans="1:31" ht="27.7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  <c r="AA994" s="5"/>
      <c r="AB994" s="5"/>
      <c r="AC994" s="5"/>
      <c r="AD994" s="5"/>
      <c r="AE994" s="5"/>
    </row>
    <row r="995" spans="1:31" ht="27.7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  <c r="AA995" s="5"/>
      <c r="AB995" s="5"/>
      <c r="AC995" s="5"/>
      <c r="AD995" s="5"/>
      <c r="AE995" s="5"/>
    </row>
    <row r="996" spans="1:31" ht="27.7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  <c r="AA996" s="5"/>
      <c r="AB996" s="5"/>
      <c r="AC996" s="5"/>
      <c r="AD996" s="5"/>
      <c r="AE996" s="5"/>
    </row>
    <row r="997" spans="1:31" ht="27.7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  <c r="AA997" s="5"/>
      <c r="AB997" s="5"/>
      <c r="AC997" s="5"/>
      <c r="AD997" s="5"/>
      <c r="AE997" s="5"/>
    </row>
    <row r="998" spans="1:31" ht="27.7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  <c r="AA998" s="5"/>
      <c r="AB998" s="5"/>
      <c r="AC998" s="5"/>
      <c r="AD998" s="5"/>
      <c r="AE998" s="5"/>
    </row>
    <row r="999" spans="1:31" ht="27.7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  <c r="AA999" s="5"/>
      <c r="AB999" s="5"/>
      <c r="AC999" s="5"/>
      <c r="AD999" s="5"/>
      <c r="AE999" s="5"/>
    </row>
    <row r="1000" spans="1:31" ht="27.7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  <c r="AA1000" s="5"/>
      <c r="AB1000" s="5"/>
      <c r="AC1000" s="5"/>
      <c r="AD1000" s="5"/>
      <c r="AE1000" s="5"/>
    </row>
  </sheetData>
  <mergeCells count="6">
    <mergeCell ref="B9:D9"/>
    <mergeCell ref="B7:D7"/>
    <mergeCell ref="H7:J7"/>
    <mergeCell ref="K7:M8"/>
    <mergeCell ref="B8:D8"/>
    <mergeCell ref="H8:J8"/>
  </mergeCells>
  <hyperlinks>
    <hyperlink ref="F39" location="null!A1" display="กรอกผลแผยก กฟฟ"/>
    <hyperlink ref="X202" location="null!B137" display="กรอกผลไตรมาส 1"/>
    <hyperlink ref="Y202" location="null!B137" display="กรอกผลไตรมาส 1"/>
  </hyperlink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FFFF00"/>
  </sheetPr>
  <dimension ref="A1:Z1000"/>
  <sheetViews>
    <sheetView workbookViewId="0">
      <pane xSplit="4" ySplit="10" topLeftCell="E11" activePane="bottomRight" state="frozen"/>
      <selection pane="topRight" activeCell="E1" sqref="E1"/>
      <selection pane="bottomLeft" activeCell="A11" sqref="A11"/>
      <selection pane="bottomRight" activeCell="B11" sqref="B11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2" width="11.75" customWidth="1"/>
    <col min="13" max="26" width="7.875" customWidth="1"/>
  </cols>
  <sheetData>
    <row r="1" spans="1:26" ht="27.75" customHeight="1">
      <c r="A1" s="1" t="s">
        <v>0</v>
      </c>
      <c r="B1" s="2"/>
      <c r="C1" s="4" t="s">
        <v>3</v>
      </c>
      <c r="D1" s="4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"/>
      <c r="C2" s="4" t="s">
        <v>6</v>
      </c>
      <c r="D2" s="4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>
      <c r="A3" s="9" t="s">
        <v>9</v>
      </c>
      <c r="B3" s="10"/>
      <c r="C3" s="10" t="s">
        <v>11</v>
      </c>
      <c r="D3" s="11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customHeight="1">
      <c r="A4" s="10" t="s">
        <v>15</v>
      </c>
      <c r="B4" s="10"/>
      <c r="C4" s="10" t="s">
        <v>16</v>
      </c>
      <c r="D4" s="10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customHeight="1">
      <c r="A5" s="10" t="s">
        <v>20</v>
      </c>
      <c r="B5" s="10"/>
      <c r="C5" s="10"/>
      <c r="D5" s="10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customHeight="1">
      <c r="A6" s="15"/>
      <c r="B6" s="10"/>
      <c r="C6" s="10" t="s">
        <v>24</v>
      </c>
      <c r="D6" s="10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customHeight="1">
      <c r="A7" s="15"/>
      <c r="B7" s="10"/>
      <c r="C7" s="10" t="s">
        <v>16</v>
      </c>
      <c r="D7" s="10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customHeight="1">
      <c r="A8" s="17" t="s">
        <v>29</v>
      </c>
      <c r="B8" s="1100" t="s">
        <v>31</v>
      </c>
      <c r="C8" s="1101"/>
      <c r="D8" s="1116"/>
      <c r="E8" s="18" t="s">
        <v>33</v>
      </c>
      <c r="F8" s="18" t="s">
        <v>37</v>
      </c>
      <c r="G8" s="18" t="s">
        <v>38</v>
      </c>
      <c r="H8" s="18" t="s">
        <v>39</v>
      </c>
      <c r="I8" s="18" t="s">
        <v>40</v>
      </c>
      <c r="J8" s="18" t="s">
        <v>41</v>
      </c>
      <c r="K8" s="18" t="s">
        <v>42</v>
      </c>
      <c r="L8" s="18" t="s">
        <v>43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customHeight="1">
      <c r="A9" s="20" t="s">
        <v>44</v>
      </c>
      <c r="B9" s="1117" t="s">
        <v>46</v>
      </c>
      <c r="C9" s="1110"/>
      <c r="D9" s="1118"/>
      <c r="E9" s="24"/>
      <c r="F9" s="24"/>
      <c r="G9" s="24"/>
      <c r="H9" s="24"/>
      <c r="I9" s="24"/>
      <c r="J9" s="24"/>
      <c r="K9" s="24"/>
      <c r="L9" s="24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customHeight="1">
      <c r="A10" s="26"/>
      <c r="B10" s="1119" t="s">
        <v>62</v>
      </c>
      <c r="C10" s="1114"/>
      <c r="D10" s="1120"/>
      <c r="E10" s="28"/>
      <c r="F10" s="28"/>
      <c r="G10" s="28"/>
      <c r="H10" s="28"/>
      <c r="I10" s="28"/>
      <c r="J10" s="28"/>
      <c r="K10" s="28"/>
      <c r="L10" s="28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customHeight="1">
      <c r="A11" s="32" t="s">
        <v>71</v>
      </c>
      <c r="B11" s="34" t="s">
        <v>74</v>
      </c>
      <c r="C11" s="35"/>
      <c r="D11" s="35"/>
      <c r="E11" s="36"/>
      <c r="F11" s="36"/>
      <c r="G11" s="36"/>
      <c r="H11" s="36"/>
      <c r="I11" s="36"/>
      <c r="J11" s="36"/>
      <c r="K11" s="36"/>
      <c r="L11" s="36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customHeight="1">
      <c r="A12" s="39" t="s">
        <v>80</v>
      </c>
      <c r="B12" s="41" t="s">
        <v>84</v>
      </c>
      <c r="C12" s="43"/>
      <c r="D12" s="43"/>
      <c r="E12" s="45"/>
      <c r="F12" s="45"/>
      <c r="G12" s="45"/>
      <c r="H12" s="45"/>
      <c r="I12" s="45"/>
      <c r="J12" s="45"/>
      <c r="K12" s="45"/>
      <c r="L12" s="4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customHeight="1">
      <c r="A13" s="39"/>
      <c r="B13" s="41" t="s">
        <v>92</v>
      </c>
      <c r="C13" s="43"/>
      <c r="D13" s="43"/>
      <c r="E13" s="45"/>
      <c r="F13" s="45"/>
      <c r="G13" s="45"/>
      <c r="H13" s="45"/>
      <c r="I13" s="45"/>
      <c r="J13" s="45"/>
      <c r="K13" s="45"/>
      <c r="L13" s="4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customHeight="1">
      <c r="A14" s="52"/>
      <c r="B14" s="41" t="s">
        <v>99</v>
      </c>
      <c r="C14" s="43"/>
      <c r="D14" s="43"/>
      <c r="E14" s="45"/>
      <c r="F14" s="45"/>
      <c r="G14" s="45"/>
      <c r="H14" s="45"/>
      <c r="I14" s="45"/>
      <c r="J14" s="45"/>
      <c r="K14" s="45"/>
      <c r="L14" s="4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customHeight="1">
      <c r="A15" s="54"/>
      <c r="B15" s="41" t="s">
        <v>104</v>
      </c>
      <c r="C15" s="43"/>
      <c r="D15" s="43"/>
      <c r="E15" s="45"/>
      <c r="F15" s="45"/>
      <c r="G15" s="45"/>
      <c r="H15" s="45"/>
      <c r="I15" s="45"/>
      <c r="J15" s="45"/>
      <c r="K15" s="45"/>
      <c r="L15" s="4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59"/>
      <c r="B16" s="41" t="s">
        <v>110</v>
      </c>
      <c r="C16" s="43"/>
      <c r="D16" s="43"/>
      <c r="E16" s="45"/>
      <c r="F16" s="45"/>
      <c r="G16" s="45"/>
      <c r="H16" s="45"/>
      <c r="I16" s="45"/>
      <c r="J16" s="45"/>
      <c r="K16" s="45"/>
      <c r="L16" s="4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63"/>
      <c r="B17" s="41" t="s">
        <v>112</v>
      </c>
      <c r="C17" s="43"/>
      <c r="D17" s="43"/>
      <c r="E17" s="45"/>
      <c r="F17" s="45"/>
      <c r="G17" s="45"/>
      <c r="H17" s="45"/>
      <c r="I17" s="45"/>
      <c r="J17" s="45"/>
      <c r="K17" s="45"/>
      <c r="L17" s="4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67"/>
      <c r="B18" s="41" t="s">
        <v>116</v>
      </c>
      <c r="C18" s="43"/>
      <c r="D18" s="43"/>
      <c r="E18" s="45"/>
      <c r="F18" s="45"/>
      <c r="G18" s="45"/>
      <c r="H18" s="45"/>
      <c r="I18" s="45"/>
      <c r="J18" s="45"/>
      <c r="K18" s="45"/>
      <c r="L18" s="4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52"/>
      <c r="B19" s="41" t="s">
        <v>118</v>
      </c>
      <c r="C19" s="43"/>
      <c r="D19" s="43"/>
      <c r="E19" s="45"/>
      <c r="F19" s="45"/>
      <c r="G19" s="45"/>
      <c r="H19" s="45"/>
      <c r="I19" s="45"/>
      <c r="J19" s="45"/>
      <c r="K19" s="45"/>
      <c r="L19" s="4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52"/>
      <c r="B20" s="41" t="s">
        <v>120</v>
      </c>
      <c r="C20" s="43"/>
      <c r="D20" s="43"/>
      <c r="E20" s="45"/>
      <c r="F20" s="45"/>
      <c r="G20" s="45"/>
      <c r="H20" s="45"/>
      <c r="I20" s="45"/>
      <c r="J20" s="45"/>
      <c r="K20" s="45"/>
      <c r="L20" s="4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52"/>
      <c r="B21" s="41" t="s">
        <v>128</v>
      </c>
      <c r="C21" s="43"/>
      <c r="D21" s="43"/>
      <c r="E21" s="45"/>
      <c r="F21" s="45"/>
      <c r="G21" s="45"/>
      <c r="H21" s="45"/>
      <c r="I21" s="45"/>
      <c r="J21" s="45"/>
      <c r="K21" s="45"/>
      <c r="L21" s="4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52"/>
      <c r="B22" s="41" t="s">
        <v>132</v>
      </c>
      <c r="C22" s="43"/>
      <c r="D22" s="43"/>
      <c r="E22" s="45"/>
      <c r="F22" s="45"/>
      <c r="G22" s="45"/>
      <c r="H22" s="45"/>
      <c r="I22" s="45"/>
      <c r="J22" s="45"/>
      <c r="K22" s="45"/>
      <c r="L22" s="4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52"/>
      <c r="B23" s="82" t="s">
        <v>136</v>
      </c>
      <c r="C23" s="43"/>
      <c r="D23" s="43"/>
      <c r="E23" s="45"/>
      <c r="F23" s="45"/>
      <c r="G23" s="45"/>
      <c r="H23" s="45"/>
      <c r="I23" s="45"/>
      <c r="J23" s="45"/>
      <c r="K23" s="45"/>
      <c r="L23" s="4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84"/>
      <c r="B24" s="79" t="s">
        <v>138</v>
      </c>
      <c r="C24" s="85"/>
      <c r="D24" s="87" t="s">
        <v>140</v>
      </c>
      <c r="E24" s="45"/>
      <c r="F24" s="45"/>
      <c r="G24" s="45"/>
      <c r="H24" s="45"/>
      <c r="I24" s="45"/>
      <c r="J24" s="45"/>
      <c r="K24" s="45"/>
      <c r="L24" s="4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91"/>
      <c r="B25" s="79" t="s">
        <v>145</v>
      </c>
      <c r="C25" s="93"/>
      <c r="D25" s="87" t="s">
        <v>147</v>
      </c>
      <c r="E25" s="95" t="s">
        <v>148</v>
      </c>
      <c r="F25" s="45"/>
      <c r="G25" s="45"/>
      <c r="H25" s="45"/>
      <c r="I25" s="45"/>
      <c r="J25" s="45"/>
      <c r="K25" s="45"/>
      <c r="L25" s="4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63"/>
      <c r="B26" s="79" t="s">
        <v>151</v>
      </c>
      <c r="C26" s="93"/>
      <c r="D26" s="87" t="s">
        <v>152</v>
      </c>
      <c r="E26" s="45"/>
      <c r="F26" s="45"/>
      <c r="G26" s="45"/>
      <c r="H26" s="45"/>
      <c r="I26" s="45"/>
      <c r="J26" s="45"/>
      <c r="K26" s="45"/>
      <c r="L26" s="4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100"/>
      <c r="B27" s="79" t="s">
        <v>155</v>
      </c>
      <c r="C27" s="85"/>
      <c r="D27" s="87"/>
      <c r="E27" s="45"/>
      <c r="F27" s="45"/>
      <c r="G27" s="45"/>
      <c r="H27" s="45"/>
      <c r="I27" s="45"/>
      <c r="J27" s="45"/>
      <c r="K27" s="45"/>
      <c r="L27" s="4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100"/>
      <c r="B28" s="1121" t="s">
        <v>157</v>
      </c>
      <c r="C28" s="1122"/>
      <c r="D28" s="1123"/>
      <c r="E28" s="45"/>
      <c r="F28" s="45"/>
      <c r="G28" s="45"/>
      <c r="H28" s="45"/>
      <c r="I28" s="45"/>
      <c r="J28" s="45"/>
      <c r="K28" s="45"/>
      <c r="L28" s="4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100"/>
      <c r="B29" s="105"/>
      <c r="C29" s="107"/>
      <c r="D29" s="107"/>
      <c r="E29" s="45"/>
      <c r="F29" s="45"/>
      <c r="G29" s="45"/>
      <c r="H29" s="45"/>
      <c r="I29" s="45"/>
      <c r="J29" s="45"/>
      <c r="K29" s="45"/>
      <c r="L29" s="4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100"/>
      <c r="B30" s="105"/>
      <c r="C30" s="107"/>
      <c r="D30" s="107"/>
      <c r="E30" s="45"/>
      <c r="F30" s="45"/>
      <c r="G30" s="45"/>
      <c r="H30" s="45"/>
      <c r="I30" s="45"/>
      <c r="J30" s="45"/>
      <c r="K30" s="45"/>
      <c r="L30" s="4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100"/>
      <c r="B31" s="105"/>
      <c r="C31" s="107"/>
      <c r="D31" s="107"/>
      <c r="E31" s="45"/>
      <c r="F31" s="45"/>
      <c r="G31" s="45"/>
      <c r="H31" s="45"/>
      <c r="I31" s="45"/>
      <c r="J31" s="45"/>
      <c r="K31" s="45"/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108"/>
      <c r="B32" s="109"/>
      <c r="C32" s="110"/>
      <c r="D32" s="111"/>
      <c r="E32" s="45"/>
      <c r="F32" s="45"/>
      <c r="G32" s="45"/>
      <c r="H32" s="45"/>
      <c r="I32" s="45"/>
      <c r="J32" s="45"/>
      <c r="K32" s="45"/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13" t="s">
        <v>169</v>
      </c>
      <c r="B33" s="114" t="s">
        <v>170</v>
      </c>
      <c r="C33" s="115"/>
      <c r="D33" s="117"/>
      <c r="E33" s="45"/>
      <c r="F33" s="45"/>
      <c r="G33" s="45"/>
      <c r="H33" s="45"/>
      <c r="I33" s="45"/>
      <c r="J33" s="45"/>
      <c r="K33" s="45"/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39" t="s">
        <v>80</v>
      </c>
      <c r="B34" s="120" t="s">
        <v>174</v>
      </c>
      <c r="C34" s="121"/>
      <c r="D34" s="123"/>
      <c r="E34" s="45"/>
      <c r="F34" s="45"/>
      <c r="G34" s="45"/>
      <c r="H34" s="45"/>
      <c r="I34" s="45"/>
      <c r="J34" s="45"/>
      <c r="K34" s="45"/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39"/>
      <c r="B35" s="125" t="s">
        <v>178</v>
      </c>
      <c r="C35" s="126"/>
      <c r="D35" s="127"/>
      <c r="E35" s="45"/>
      <c r="F35" s="45"/>
      <c r="G35" s="45"/>
      <c r="H35" s="45"/>
      <c r="I35" s="45"/>
      <c r="J35" s="45"/>
      <c r="K35" s="45"/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63"/>
      <c r="B36" s="79" t="s">
        <v>138</v>
      </c>
      <c r="C36" s="80">
        <v>60</v>
      </c>
      <c r="D36" s="123" t="s">
        <v>187</v>
      </c>
      <c r="E36" s="45"/>
      <c r="F36" s="45"/>
      <c r="G36" s="45"/>
      <c r="H36" s="45"/>
      <c r="I36" s="45"/>
      <c r="J36" s="45"/>
      <c r="K36" s="45"/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63"/>
      <c r="B37" s="79" t="s">
        <v>145</v>
      </c>
      <c r="C37" s="80">
        <v>60</v>
      </c>
      <c r="D37" s="123" t="s">
        <v>187</v>
      </c>
      <c r="E37" s="95" t="s">
        <v>148</v>
      </c>
      <c r="F37" s="45"/>
      <c r="G37" s="45"/>
      <c r="H37" s="45"/>
      <c r="I37" s="45"/>
      <c r="J37" s="45"/>
      <c r="K37" s="45"/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63"/>
      <c r="B38" s="79" t="s">
        <v>151</v>
      </c>
      <c r="C38" s="80">
        <v>60</v>
      </c>
      <c r="D38" s="123" t="s">
        <v>187</v>
      </c>
      <c r="E38" s="45"/>
      <c r="F38" s="45"/>
      <c r="G38" s="45"/>
      <c r="H38" s="45"/>
      <c r="I38" s="45"/>
      <c r="J38" s="45"/>
      <c r="K38" s="45"/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63"/>
      <c r="B39" s="79" t="s">
        <v>155</v>
      </c>
      <c r="C39" s="80">
        <f>SUM(C36:C38)</f>
        <v>180</v>
      </c>
      <c r="D39" s="123" t="s">
        <v>187</v>
      </c>
      <c r="E39" s="45"/>
      <c r="F39" s="45"/>
      <c r="G39" s="45"/>
      <c r="H39" s="45"/>
      <c r="I39" s="45"/>
      <c r="J39" s="45"/>
      <c r="K39" s="45"/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63"/>
      <c r="B40" s="1124" t="s">
        <v>157</v>
      </c>
      <c r="C40" s="1122"/>
      <c r="D40" s="1122"/>
      <c r="E40" s="45"/>
      <c r="F40" s="45"/>
      <c r="G40" s="45"/>
      <c r="H40" s="45"/>
      <c r="I40" s="45"/>
      <c r="J40" s="45"/>
      <c r="K40" s="45"/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133"/>
      <c r="B41" s="79"/>
      <c r="C41" s="121"/>
      <c r="D41" s="134" t="s">
        <v>202</v>
      </c>
      <c r="E41" s="45"/>
      <c r="F41" s="45"/>
      <c r="G41" s="45"/>
      <c r="H41" s="45"/>
      <c r="I41" s="45"/>
      <c r="J41" s="45">
        <f t="shared" ref="J41:J81" si="0">SUM(E41:I41)</f>
        <v>0</v>
      </c>
      <c r="K41" s="45" t="e">
        <f t="shared" ref="K41:K82" si="1">J41/E41</f>
        <v>#DIV/0!</v>
      </c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133"/>
      <c r="B42" s="79"/>
      <c r="C42" s="121"/>
      <c r="D42" s="134" t="s">
        <v>205</v>
      </c>
      <c r="E42" s="45"/>
      <c r="F42" s="45"/>
      <c r="G42" s="45"/>
      <c r="H42" s="45"/>
      <c r="I42" s="45"/>
      <c r="J42" s="45">
        <f t="shared" si="0"/>
        <v>0</v>
      </c>
      <c r="K42" s="45" t="e">
        <f t="shared" si="1"/>
        <v>#DIV/0!</v>
      </c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133"/>
      <c r="B43" s="79"/>
      <c r="C43" s="121"/>
      <c r="D43" s="134" t="s">
        <v>210</v>
      </c>
      <c r="E43" s="45"/>
      <c r="F43" s="45"/>
      <c r="G43" s="45"/>
      <c r="H43" s="45"/>
      <c r="I43" s="45"/>
      <c r="J43" s="45">
        <f t="shared" si="0"/>
        <v>0</v>
      </c>
      <c r="K43" s="45" t="e">
        <f t="shared" si="1"/>
        <v>#DIV/0!</v>
      </c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33"/>
      <c r="B44" s="79"/>
      <c r="C44" s="121"/>
      <c r="D44" s="134" t="s">
        <v>213</v>
      </c>
      <c r="E44" s="45"/>
      <c r="F44" s="45"/>
      <c r="G44" s="45"/>
      <c r="H44" s="45"/>
      <c r="I44" s="45"/>
      <c r="J44" s="45">
        <f t="shared" si="0"/>
        <v>0</v>
      </c>
      <c r="K44" s="45" t="e">
        <f t="shared" si="1"/>
        <v>#DIV/0!</v>
      </c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3"/>
      <c r="B45" s="79"/>
      <c r="C45" s="121"/>
      <c r="D45" s="134" t="s">
        <v>216</v>
      </c>
      <c r="E45" s="45"/>
      <c r="F45" s="45"/>
      <c r="G45" s="45"/>
      <c r="H45" s="45"/>
      <c r="I45" s="45"/>
      <c r="J45" s="45">
        <f t="shared" si="0"/>
        <v>0</v>
      </c>
      <c r="K45" s="45" t="e">
        <f t="shared" si="1"/>
        <v>#DIV/0!</v>
      </c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133"/>
      <c r="B46" s="79"/>
      <c r="C46" s="121"/>
      <c r="D46" s="134" t="s">
        <v>218</v>
      </c>
      <c r="E46" s="45"/>
      <c r="F46" s="45"/>
      <c r="G46" s="45"/>
      <c r="H46" s="45"/>
      <c r="I46" s="45"/>
      <c r="J46" s="45">
        <f t="shared" si="0"/>
        <v>0</v>
      </c>
      <c r="K46" s="45" t="e">
        <f t="shared" si="1"/>
        <v>#DIV/0!</v>
      </c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133"/>
      <c r="B47" s="79"/>
      <c r="C47" s="121"/>
      <c r="D47" s="134" t="s">
        <v>220</v>
      </c>
      <c r="E47" s="45"/>
      <c r="F47" s="45"/>
      <c r="G47" s="45"/>
      <c r="H47" s="45"/>
      <c r="I47" s="45"/>
      <c r="J47" s="45">
        <f t="shared" si="0"/>
        <v>0</v>
      </c>
      <c r="K47" s="45" t="e">
        <f t="shared" si="1"/>
        <v>#DIV/0!</v>
      </c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133"/>
      <c r="B48" s="79"/>
      <c r="C48" s="121"/>
      <c r="D48" s="134" t="s">
        <v>223</v>
      </c>
      <c r="E48" s="45"/>
      <c r="F48" s="45"/>
      <c r="G48" s="45"/>
      <c r="H48" s="45"/>
      <c r="I48" s="45"/>
      <c r="J48" s="45">
        <f t="shared" si="0"/>
        <v>0</v>
      </c>
      <c r="K48" s="45" t="e">
        <f t="shared" si="1"/>
        <v>#DIV/0!</v>
      </c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133"/>
      <c r="B49" s="79"/>
      <c r="C49" s="121"/>
      <c r="D49" s="134" t="s">
        <v>225</v>
      </c>
      <c r="E49" s="45"/>
      <c r="F49" s="45"/>
      <c r="G49" s="45"/>
      <c r="H49" s="45"/>
      <c r="I49" s="45"/>
      <c r="J49" s="45">
        <f t="shared" si="0"/>
        <v>0</v>
      </c>
      <c r="K49" s="45" t="e">
        <f t="shared" si="1"/>
        <v>#DIV/0!</v>
      </c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33"/>
      <c r="B50" s="79"/>
      <c r="C50" s="121"/>
      <c r="D50" s="134" t="s">
        <v>227</v>
      </c>
      <c r="E50" s="45"/>
      <c r="F50" s="45"/>
      <c r="G50" s="45"/>
      <c r="H50" s="45"/>
      <c r="I50" s="45"/>
      <c r="J50" s="45">
        <f t="shared" si="0"/>
        <v>0</v>
      </c>
      <c r="K50" s="45" t="e">
        <f t="shared" si="1"/>
        <v>#DIV/0!</v>
      </c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133"/>
      <c r="B51" s="79"/>
      <c r="C51" s="121"/>
      <c r="D51" s="134" t="s">
        <v>229</v>
      </c>
      <c r="E51" s="45"/>
      <c r="F51" s="45"/>
      <c r="G51" s="45"/>
      <c r="H51" s="45"/>
      <c r="I51" s="45"/>
      <c r="J51" s="45">
        <f t="shared" si="0"/>
        <v>0</v>
      </c>
      <c r="K51" s="45" t="e">
        <f t="shared" si="1"/>
        <v>#DIV/0!</v>
      </c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133"/>
      <c r="B52" s="79"/>
      <c r="C52" s="121"/>
      <c r="D52" s="134" t="s">
        <v>234</v>
      </c>
      <c r="E52" s="45"/>
      <c r="F52" s="45"/>
      <c r="G52" s="45"/>
      <c r="H52" s="45"/>
      <c r="I52" s="45"/>
      <c r="J52" s="45">
        <f t="shared" si="0"/>
        <v>0</v>
      </c>
      <c r="K52" s="45" t="e">
        <f t="shared" si="1"/>
        <v>#DIV/0!</v>
      </c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133"/>
      <c r="B53" s="79"/>
      <c r="C53" s="121"/>
      <c r="D53" s="134" t="s">
        <v>236</v>
      </c>
      <c r="E53" s="45"/>
      <c r="F53" s="45"/>
      <c r="G53" s="45"/>
      <c r="H53" s="45"/>
      <c r="I53" s="45"/>
      <c r="J53" s="45">
        <f t="shared" si="0"/>
        <v>0</v>
      </c>
      <c r="K53" s="45" t="e">
        <f t="shared" si="1"/>
        <v>#DIV/0!</v>
      </c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133"/>
      <c r="B54" s="79"/>
      <c r="C54" s="121"/>
      <c r="D54" s="134" t="s">
        <v>241</v>
      </c>
      <c r="E54" s="45"/>
      <c r="F54" s="45"/>
      <c r="G54" s="45"/>
      <c r="H54" s="45"/>
      <c r="I54" s="45"/>
      <c r="J54" s="45">
        <f t="shared" si="0"/>
        <v>0</v>
      </c>
      <c r="K54" s="45" t="e">
        <f t="shared" si="1"/>
        <v>#DIV/0!</v>
      </c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133"/>
      <c r="B55" s="79"/>
      <c r="C55" s="121"/>
      <c r="D55" s="134" t="s">
        <v>243</v>
      </c>
      <c r="E55" s="45"/>
      <c r="F55" s="45"/>
      <c r="G55" s="45"/>
      <c r="H55" s="45"/>
      <c r="I55" s="45"/>
      <c r="J55" s="45">
        <f t="shared" si="0"/>
        <v>0</v>
      </c>
      <c r="K55" s="45" t="e">
        <f t="shared" si="1"/>
        <v>#DIV/0!</v>
      </c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133"/>
      <c r="B56" s="79"/>
      <c r="C56" s="121"/>
      <c r="D56" s="134" t="s">
        <v>246</v>
      </c>
      <c r="E56" s="45"/>
      <c r="F56" s="45"/>
      <c r="G56" s="45"/>
      <c r="H56" s="45"/>
      <c r="I56" s="45"/>
      <c r="J56" s="45">
        <f t="shared" si="0"/>
        <v>0</v>
      </c>
      <c r="K56" s="45" t="e">
        <f t="shared" si="1"/>
        <v>#DIV/0!</v>
      </c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33"/>
      <c r="B57" s="79"/>
      <c r="C57" s="121"/>
      <c r="D57" s="134" t="s">
        <v>249</v>
      </c>
      <c r="E57" s="45"/>
      <c r="F57" s="45"/>
      <c r="G57" s="45"/>
      <c r="H57" s="45"/>
      <c r="I57" s="45"/>
      <c r="J57" s="45">
        <f t="shared" si="0"/>
        <v>0</v>
      </c>
      <c r="K57" s="45" t="e">
        <f t="shared" si="1"/>
        <v>#DIV/0!</v>
      </c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133"/>
      <c r="B58" s="79"/>
      <c r="C58" s="121"/>
      <c r="D58" s="134" t="s">
        <v>253</v>
      </c>
      <c r="E58" s="45"/>
      <c r="F58" s="45"/>
      <c r="G58" s="45"/>
      <c r="H58" s="45"/>
      <c r="I58" s="45"/>
      <c r="J58" s="45">
        <f t="shared" si="0"/>
        <v>0</v>
      </c>
      <c r="K58" s="45" t="e">
        <f t="shared" si="1"/>
        <v>#DIV/0!</v>
      </c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133"/>
      <c r="B59" s="79"/>
      <c r="C59" s="121"/>
      <c r="D59" s="134" t="s">
        <v>256</v>
      </c>
      <c r="E59" s="45"/>
      <c r="F59" s="45"/>
      <c r="G59" s="45"/>
      <c r="H59" s="45"/>
      <c r="I59" s="45"/>
      <c r="J59" s="45">
        <f t="shared" si="0"/>
        <v>0</v>
      </c>
      <c r="K59" s="45" t="e">
        <f t="shared" si="1"/>
        <v>#DIV/0!</v>
      </c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133"/>
      <c r="B60" s="79"/>
      <c r="C60" s="121"/>
      <c r="D60" s="134" t="s">
        <v>259</v>
      </c>
      <c r="E60" s="45"/>
      <c r="F60" s="45"/>
      <c r="G60" s="45"/>
      <c r="H60" s="45"/>
      <c r="I60" s="45"/>
      <c r="J60" s="45">
        <f t="shared" si="0"/>
        <v>0</v>
      </c>
      <c r="K60" s="45" t="e">
        <f t="shared" si="1"/>
        <v>#DIV/0!</v>
      </c>
      <c r="L60" s="4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133"/>
      <c r="B61" s="79"/>
      <c r="C61" s="121"/>
      <c r="D61" s="134" t="s">
        <v>261</v>
      </c>
      <c r="E61" s="45"/>
      <c r="F61" s="45"/>
      <c r="G61" s="45"/>
      <c r="H61" s="45"/>
      <c r="I61" s="45"/>
      <c r="J61" s="45">
        <f t="shared" si="0"/>
        <v>0</v>
      </c>
      <c r="K61" s="45" t="e">
        <f t="shared" si="1"/>
        <v>#DIV/0!</v>
      </c>
      <c r="L61" s="4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133"/>
      <c r="B62" s="79"/>
      <c r="C62" s="121"/>
      <c r="D62" s="134" t="s">
        <v>263</v>
      </c>
      <c r="E62" s="45"/>
      <c r="F62" s="45"/>
      <c r="G62" s="45"/>
      <c r="H62" s="45"/>
      <c r="I62" s="45"/>
      <c r="J62" s="45">
        <f t="shared" si="0"/>
        <v>0</v>
      </c>
      <c r="K62" s="45" t="e">
        <f t="shared" si="1"/>
        <v>#DIV/0!</v>
      </c>
      <c r="L62" s="4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133"/>
      <c r="B63" s="79"/>
      <c r="C63" s="121"/>
      <c r="D63" s="134" t="s">
        <v>265</v>
      </c>
      <c r="E63" s="45"/>
      <c r="F63" s="45"/>
      <c r="G63" s="45"/>
      <c r="H63" s="45"/>
      <c r="I63" s="45"/>
      <c r="J63" s="45">
        <f t="shared" si="0"/>
        <v>0</v>
      </c>
      <c r="K63" s="45" t="e">
        <f t="shared" si="1"/>
        <v>#DIV/0!</v>
      </c>
      <c r="L63" s="4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133"/>
      <c r="B64" s="79"/>
      <c r="C64" s="121"/>
      <c r="D64" s="134" t="s">
        <v>269</v>
      </c>
      <c r="E64" s="45"/>
      <c r="F64" s="45"/>
      <c r="G64" s="45"/>
      <c r="H64" s="45"/>
      <c r="I64" s="45"/>
      <c r="J64" s="45">
        <f t="shared" si="0"/>
        <v>0</v>
      </c>
      <c r="K64" s="45" t="e">
        <f t="shared" si="1"/>
        <v>#DIV/0!</v>
      </c>
      <c r="L64" s="4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133"/>
      <c r="B65" s="79"/>
      <c r="C65" s="121"/>
      <c r="D65" s="134" t="s">
        <v>274</v>
      </c>
      <c r="E65" s="45"/>
      <c r="F65" s="45"/>
      <c r="G65" s="45"/>
      <c r="H65" s="45"/>
      <c r="I65" s="45"/>
      <c r="J65" s="45">
        <f t="shared" si="0"/>
        <v>0</v>
      </c>
      <c r="K65" s="45" t="e">
        <f t="shared" si="1"/>
        <v>#DIV/0!</v>
      </c>
      <c r="L65" s="4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133"/>
      <c r="B66" s="79"/>
      <c r="C66" s="121"/>
      <c r="D66" s="134" t="s">
        <v>277</v>
      </c>
      <c r="E66" s="45"/>
      <c r="F66" s="45"/>
      <c r="G66" s="45"/>
      <c r="H66" s="45"/>
      <c r="I66" s="45"/>
      <c r="J66" s="45">
        <f t="shared" si="0"/>
        <v>0</v>
      </c>
      <c r="K66" s="45" t="e">
        <f t="shared" si="1"/>
        <v>#DIV/0!</v>
      </c>
      <c r="L66" s="4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133"/>
      <c r="B67" s="79"/>
      <c r="C67" s="121"/>
      <c r="D67" s="134" t="s">
        <v>279</v>
      </c>
      <c r="E67" s="45"/>
      <c r="F67" s="45"/>
      <c r="G67" s="45"/>
      <c r="H67" s="45"/>
      <c r="I67" s="45"/>
      <c r="J67" s="45">
        <f t="shared" si="0"/>
        <v>0</v>
      </c>
      <c r="K67" s="45" t="e">
        <f t="shared" si="1"/>
        <v>#DIV/0!</v>
      </c>
      <c r="L67" s="4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133"/>
      <c r="B68" s="79"/>
      <c r="C68" s="121"/>
      <c r="D68" s="134" t="s">
        <v>283</v>
      </c>
      <c r="E68" s="45"/>
      <c r="F68" s="45"/>
      <c r="G68" s="45"/>
      <c r="H68" s="45"/>
      <c r="I68" s="45"/>
      <c r="J68" s="45">
        <f t="shared" si="0"/>
        <v>0</v>
      </c>
      <c r="K68" s="45" t="e">
        <f t="shared" si="1"/>
        <v>#DIV/0!</v>
      </c>
      <c r="L68" s="4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133"/>
      <c r="B69" s="79"/>
      <c r="C69" s="121"/>
      <c r="D69" s="134" t="s">
        <v>285</v>
      </c>
      <c r="E69" s="45"/>
      <c r="F69" s="45"/>
      <c r="G69" s="45"/>
      <c r="H69" s="45"/>
      <c r="I69" s="45"/>
      <c r="J69" s="45">
        <f t="shared" si="0"/>
        <v>0</v>
      </c>
      <c r="K69" s="45" t="e">
        <f t="shared" si="1"/>
        <v>#DIV/0!</v>
      </c>
      <c r="L69" s="4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133"/>
      <c r="B70" s="79"/>
      <c r="C70" s="121"/>
      <c r="D70" s="134" t="s">
        <v>287</v>
      </c>
      <c r="E70" s="45"/>
      <c r="F70" s="45"/>
      <c r="G70" s="45"/>
      <c r="H70" s="45"/>
      <c r="I70" s="45"/>
      <c r="J70" s="45">
        <f t="shared" si="0"/>
        <v>0</v>
      </c>
      <c r="K70" s="45" t="e">
        <f t="shared" si="1"/>
        <v>#DIV/0!</v>
      </c>
      <c r="L70" s="4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133"/>
      <c r="B71" s="79"/>
      <c r="C71" s="121"/>
      <c r="D71" s="134" t="s">
        <v>289</v>
      </c>
      <c r="E71" s="45"/>
      <c r="F71" s="45"/>
      <c r="G71" s="45"/>
      <c r="H71" s="45"/>
      <c r="I71" s="45"/>
      <c r="J71" s="45">
        <f t="shared" si="0"/>
        <v>0</v>
      </c>
      <c r="K71" s="45" t="e">
        <f t="shared" si="1"/>
        <v>#DIV/0!</v>
      </c>
      <c r="L71" s="4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133"/>
      <c r="B72" s="79"/>
      <c r="C72" s="121"/>
      <c r="D72" s="134" t="s">
        <v>291</v>
      </c>
      <c r="E72" s="45"/>
      <c r="F72" s="45"/>
      <c r="G72" s="45"/>
      <c r="H72" s="45"/>
      <c r="I72" s="45"/>
      <c r="J72" s="45">
        <f t="shared" si="0"/>
        <v>0</v>
      </c>
      <c r="K72" s="45" t="e">
        <f t="shared" si="1"/>
        <v>#DIV/0!</v>
      </c>
      <c r="L72" s="4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133"/>
      <c r="B73" s="79"/>
      <c r="C73" s="121"/>
      <c r="D73" s="134" t="s">
        <v>293</v>
      </c>
      <c r="E73" s="45"/>
      <c r="F73" s="45"/>
      <c r="G73" s="45"/>
      <c r="H73" s="45"/>
      <c r="I73" s="45"/>
      <c r="J73" s="45">
        <f t="shared" si="0"/>
        <v>0</v>
      </c>
      <c r="K73" s="45" t="e">
        <f t="shared" si="1"/>
        <v>#DIV/0!</v>
      </c>
      <c r="L73" s="4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133"/>
      <c r="B74" s="79"/>
      <c r="C74" s="121"/>
      <c r="D74" s="134" t="s">
        <v>295</v>
      </c>
      <c r="E74" s="45"/>
      <c r="F74" s="45"/>
      <c r="G74" s="45"/>
      <c r="H74" s="45"/>
      <c r="I74" s="45"/>
      <c r="J74" s="45">
        <f t="shared" si="0"/>
        <v>0</v>
      </c>
      <c r="K74" s="45" t="e">
        <f t="shared" si="1"/>
        <v>#DIV/0!</v>
      </c>
      <c r="L74" s="4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133"/>
      <c r="B75" s="79"/>
      <c r="C75" s="121"/>
      <c r="D75" s="134" t="s">
        <v>297</v>
      </c>
      <c r="E75" s="45"/>
      <c r="F75" s="45"/>
      <c r="G75" s="45"/>
      <c r="H75" s="45"/>
      <c r="I75" s="45"/>
      <c r="J75" s="45">
        <f t="shared" si="0"/>
        <v>0</v>
      </c>
      <c r="K75" s="45" t="e">
        <f t="shared" si="1"/>
        <v>#DIV/0!</v>
      </c>
      <c r="L75" s="4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133"/>
      <c r="B76" s="79"/>
      <c r="C76" s="121"/>
      <c r="D76" s="134" t="s">
        <v>299</v>
      </c>
      <c r="E76" s="45"/>
      <c r="F76" s="45"/>
      <c r="G76" s="45"/>
      <c r="H76" s="45"/>
      <c r="I76" s="45"/>
      <c r="J76" s="45">
        <f t="shared" si="0"/>
        <v>0</v>
      </c>
      <c r="K76" s="45" t="e">
        <f t="shared" si="1"/>
        <v>#DIV/0!</v>
      </c>
      <c r="L76" s="4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133"/>
      <c r="B77" s="79"/>
      <c r="C77" s="121"/>
      <c r="D77" s="134" t="s">
        <v>301</v>
      </c>
      <c r="E77" s="45"/>
      <c r="F77" s="45"/>
      <c r="G77" s="45"/>
      <c r="H77" s="45"/>
      <c r="I77" s="45"/>
      <c r="J77" s="45">
        <f t="shared" si="0"/>
        <v>0</v>
      </c>
      <c r="K77" s="45" t="e">
        <f t="shared" si="1"/>
        <v>#DIV/0!</v>
      </c>
      <c r="L77" s="4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133"/>
      <c r="B78" s="79"/>
      <c r="C78" s="121"/>
      <c r="D78" s="134" t="s">
        <v>302</v>
      </c>
      <c r="E78" s="45"/>
      <c r="F78" s="45"/>
      <c r="G78" s="45"/>
      <c r="H78" s="45"/>
      <c r="I78" s="45"/>
      <c r="J78" s="45">
        <f t="shared" si="0"/>
        <v>0</v>
      </c>
      <c r="K78" s="45" t="e">
        <f t="shared" si="1"/>
        <v>#DIV/0!</v>
      </c>
      <c r="L78" s="4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133"/>
      <c r="B79" s="79"/>
      <c r="C79" s="121"/>
      <c r="D79" s="134" t="s">
        <v>304</v>
      </c>
      <c r="E79" s="45"/>
      <c r="F79" s="45"/>
      <c r="G79" s="45"/>
      <c r="H79" s="45"/>
      <c r="I79" s="45"/>
      <c r="J79" s="45">
        <f t="shared" si="0"/>
        <v>0</v>
      </c>
      <c r="K79" s="45" t="e">
        <f t="shared" si="1"/>
        <v>#DIV/0!</v>
      </c>
      <c r="L79" s="4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133"/>
      <c r="B80" s="79"/>
      <c r="C80" s="121"/>
      <c r="D80" s="134" t="s">
        <v>306</v>
      </c>
      <c r="E80" s="45"/>
      <c r="F80" s="45"/>
      <c r="G80" s="45"/>
      <c r="H80" s="45"/>
      <c r="I80" s="45"/>
      <c r="J80" s="45">
        <f t="shared" si="0"/>
        <v>0</v>
      </c>
      <c r="K80" s="45" t="e">
        <f t="shared" si="1"/>
        <v>#DIV/0!</v>
      </c>
      <c r="L80" s="4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133"/>
      <c r="B81" s="79"/>
      <c r="C81" s="121"/>
      <c r="D81" s="134" t="s">
        <v>309</v>
      </c>
      <c r="E81" s="45"/>
      <c r="F81" s="45"/>
      <c r="G81" s="45"/>
      <c r="H81" s="45"/>
      <c r="I81" s="45"/>
      <c r="J81" s="45">
        <f t="shared" si="0"/>
        <v>0</v>
      </c>
      <c r="K81" s="45" t="e">
        <f t="shared" si="1"/>
        <v>#DIV/0!</v>
      </c>
      <c r="L81" s="4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133"/>
      <c r="B82" s="79"/>
      <c r="C82" s="121"/>
      <c r="D82" s="80" t="s">
        <v>41</v>
      </c>
      <c r="E82" s="45"/>
      <c r="F82" s="45"/>
      <c r="G82" s="45"/>
      <c r="H82" s="45"/>
      <c r="I82" s="45"/>
      <c r="J82" s="45">
        <f>SUM(J41:J81)</f>
        <v>0</v>
      </c>
      <c r="K82" s="45" t="e">
        <f t="shared" si="1"/>
        <v>#DIV/0!</v>
      </c>
      <c r="L82" s="4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100"/>
      <c r="B83" s="170"/>
      <c r="C83" s="171"/>
      <c r="D83" s="171"/>
      <c r="E83" s="45"/>
      <c r="F83" s="45"/>
      <c r="G83" s="45"/>
      <c r="H83" s="45"/>
      <c r="I83" s="45"/>
      <c r="J83" s="45"/>
      <c r="K83" s="45"/>
      <c r="L83" s="4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120" t="s">
        <v>315</v>
      </c>
      <c r="B84" s="41" t="s">
        <v>64</v>
      </c>
      <c r="C84" s="172"/>
      <c r="D84" s="172"/>
      <c r="E84" s="45"/>
      <c r="F84" s="45"/>
      <c r="G84" s="45"/>
      <c r="H84" s="45"/>
      <c r="I84" s="45"/>
      <c r="J84" s="45"/>
      <c r="K84" s="45"/>
      <c r="L84" s="4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120" t="s">
        <v>317</v>
      </c>
      <c r="B85" s="79" t="s">
        <v>138</v>
      </c>
      <c r="C85" s="121">
        <v>1</v>
      </c>
      <c r="D85" s="87"/>
      <c r="E85" s="45"/>
      <c r="F85" s="45"/>
      <c r="G85" s="45"/>
      <c r="H85" s="45"/>
      <c r="I85" s="45"/>
      <c r="J85" s="45"/>
      <c r="K85" s="45"/>
      <c r="L85" s="4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63"/>
      <c r="B86" s="79" t="s">
        <v>145</v>
      </c>
      <c r="C86" s="121">
        <v>1</v>
      </c>
      <c r="D86" s="87"/>
      <c r="E86" s="95" t="s">
        <v>319</v>
      </c>
      <c r="F86" s="95"/>
      <c r="G86" s="95"/>
      <c r="H86" s="95"/>
      <c r="I86" s="95"/>
      <c r="J86" s="45"/>
      <c r="K86" s="45"/>
      <c r="L86" s="4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63"/>
      <c r="B87" s="79" t="s">
        <v>151</v>
      </c>
      <c r="C87" s="121">
        <v>1</v>
      </c>
      <c r="D87" s="87"/>
      <c r="E87" s="45"/>
      <c r="F87" s="45"/>
      <c r="G87" s="45"/>
      <c r="H87" s="45"/>
      <c r="I87" s="45"/>
      <c r="J87" s="45"/>
      <c r="K87" s="45"/>
      <c r="L87" s="4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63"/>
      <c r="B88" s="79" t="s">
        <v>155</v>
      </c>
      <c r="C88" s="121">
        <v>1</v>
      </c>
      <c r="D88" s="87"/>
      <c r="E88" s="45"/>
      <c r="F88" s="45"/>
      <c r="G88" s="45"/>
      <c r="H88" s="45"/>
      <c r="I88" s="45"/>
      <c r="J88" s="45"/>
      <c r="K88" s="45"/>
      <c r="L88" s="4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133"/>
      <c r="B89" s="79"/>
      <c r="C89" s="121"/>
      <c r="D89" s="134" t="s">
        <v>202</v>
      </c>
      <c r="E89" s="95">
        <v>100</v>
      </c>
      <c r="F89" s="45"/>
      <c r="G89" s="45"/>
      <c r="H89" s="45"/>
      <c r="I89" s="45"/>
      <c r="J89" s="45">
        <f t="shared" ref="J89:J129" si="2">SUM(E89:I89)</f>
        <v>100</v>
      </c>
      <c r="K89" s="45">
        <f t="shared" ref="K89:K130" si="3">J89/E89</f>
        <v>1</v>
      </c>
      <c r="L89" s="4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133"/>
      <c r="B90" s="79"/>
      <c r="C90" s="121"/>
      <c r="D90" s="134" t="s">
        <v>205</v>
      </c>
      <c r="E90" s="95">
        <v>100</v>
      </c>
      <c r="F90" s="45"/>
      <c r="G90" s="45"/>
      <c r="H90" s="45"/>
      <c r="I90" s="45"/>
      <c r="J90" s="45">
        <f t="shared" si="2"/>
        <v>100</v>
      </c>
      <c r="K90" s="45">
        <f t="shared" si="3"/>
        <v>1</v>
      </c>
      <c r="L90" s="4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133"/>
      <c r="B91" s="79"/>
      <c r="C91" s="121"/>
      <c r="D91" s="134" t="s">
        <v>210</v>
      </c>
      <c r="E91" s="95">
        <v>100</v>
      </c>
      <c r="F91" s="45"/>
      <c r="G91" s="45"/>
      <c r="H91" s="45"/>
      <c r="I91" s="45"/>
      <c r="J91" s="45">
        <f t="shared" si="2"/>
        <v>100</v>
      </c>
      <c r="K91" s="45">
        <f t="shared" si="3"/>
        <v>1</v>
      </c>
      <c r="L91" s="4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133"/>
      <c r="B92" s="79"/>
      <c r="C92" s="121"/>
      <c r="D92" s="134" t="s">
        <v>213</v>
      </c>
      <c r="E92" s="95">
        <v>100</v>
      </c>
      <c r="F92" s="45"/>
      <c r="G92" s="45"/>
      <c r="H92" s="45"/>
      <c r="I92" s="45"/>
      <c r="J92" s="45">
        <f t="shared" si="2"/>
        <v>100</v>
      </c>
      <c r="K92" s="45">
        <f t="shared" si="3"/>
        <v>1</v>
      </c>
      <c r="L92" s="4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133"/>
      <c r="B93" s="79"/>
      <c r="C93" s="121"/>
      <c r="D93" s="134" t="s">
        <v>216</v>
      </c>
      <c r="E93" s="95">
        <v>100</v>
      </c>
      <c r="F93" s="45"/>
      <c r="G93" s="45"/>
      <c r="H93" s="45"/>
      <c r="I93" s="45"/>
      <c r="J93" s="45">
        <f t="shared" si="2"/>
        <v>100</v>
      </c>
      <c r="K93" s="45">
        <f t="shared" si="3"/>
        <v>1</v>
      </c>
      <c r="L93" s="4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133"/>
      <c r="B94" s="79"/>
      <c r="C94" s="121"/>
      <c r="D94" s="134" t="s">
        <v>218</v>
      </c>
      <c r="E94" s="95">
        <v>100</v>
      </c>
      <c r="F94" s="45"/>
      <c r="G94" s="45"/>
      <c r="H94" s="45"/>
      <c r="I94" s="45"/>
      <c r="J94" s="45">
        <f t="shared" si="2"/>
        <v>100</v>
      </c>
      <c r="K94" s="45">
        <f t="shared" si="3"/>
        <v>1</v>
      </c>
      <c r="L94" s="4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133"/>
      <c r="B95" s="79"/>
      <c r="C95" s="121"/>
      <c r="D95" s="134" t="s">
        <v>220</v>
      </c>
      <c r="E95" s="95">
        <v>100</v>
      </c>
      <c r="F95" s="45"/>
      <c r="G95" s="45"/>
      <c r="H95" s="45"/>
      <c r="I95" s="45"/>
      <c r="J95" s="45">
        <f t="shared" si="2"/>
        <v>100</v>
      </c>
      <c r="K95" s="45">
        <f t="shared" si="3"/>
        <v>1</v>
      </c>
      <c r="L95" s="4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133"/>
      <c r="B96" s="79"/>
      <c r="C96" s="121"/>
      <c r="D96" s="134" t="s">
        <v>223</v>
      </c>
      <c r="E96" s="95">
        <v>100</v>
      </c>
      <c r="F96" s="45"/>
      <c r="G96" s="45"/>
      <c r="H96" s="45"/>
      <c r="I96" s="45"/>
      <c r="J96" s="45">
        <f t="shared" si="2"/>
        <v>100</v>
      </c>
      <c r="K96" s="45">
        <f t="shared" si="3"/>
        <v>1</v>
      </c>
      <c r="L96" s="4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133"/>
      <c r="B97" s="79"/>
      <c r="C97" s="121"/>
      <c r="D97" s="134" t="s">
        <v>225</v>
      </c>
      <c r="E97" s="95">
        <v>100</v>
      </c>
      <c r="F97" s="45"/>
      <c r="G97" s="45"/>
      <c r="H97" s="45"/>
      <c r="I97" s="45"/>
      <c r="J97" s="45">
        <f t="shared" si="2"/>
        <v>100</v>
      </c>
      <c r="K97" s="45">
        <f t="shared" si="3"/>
        <v>1</v>
      </c>
      <c r="L97" s="4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133"/>
      <c r="B98" s="79"/>
      <c r="C98" s="121"/>
      <c r="D98" s="134" t="s">
        <v>227</v>
      </c>
      <c r="E98" s="95">
        <v>100</v>
      </c>
      <c r="F98" s="45"/>
      <c r="G98" s="45"/>
      <c r="H98" s="45"/>
      <c r="I98" s="45"/>
      <c r="J98" s="45">
        <f t="shared" si="2"/>
        <v>100</v>
      </c>
      <c r="K98" s="45">
        <f t="shared" si="3"/>
        <v>1</v>
      </c>
      <c r="L98" s="4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229</v>
      </c>
      <c r="E99" s="95">
        <v>100</v>
      </c>
      <c r="F99" s="45"/>
      <c r="G99" s="45"/>
      <c r="H99" s="45"/>
      <c r="I99" s="45"/>
      <c r="J99" s="45">
        <f t="shared" si="2"/>
        <v>100</v>
      </c>
      <c r="K99" s="45">
        <f t="shared" si="3"/>
        <v>1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234</v>
      </c>
      <c r="E100" s="95">
        <v>100</v>
      </c>
      <c r="F100" s="45"/>
      <c r="G100" s="45"/>
      <c r="H100" s="45"/>
      <c r="I100" s="45"/>
      <c r="J100" s="45">
        <f t="shared" si="2"/>
        <v>100</v>
      </c>
      <c r="K100" s="45">
        <f t="shared" si="3"/>
        <v>1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236</v>
      </c>
      <c r="E101" s="95">
        <v>100</v>
      </c>
      <c r="F101" s="45"/>
      <c r="G101" s="45"/>
      <c r="H101" s="45"/>
      <c r="I101" s="45"/>
      <c r="J101" s="45">
        <f t="shared" si="2"/>
        <v>100</v>
      </c>
      <c r="K101" s="45">
        <f t="shared" si="3"/>
        <v>1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241</v>
      </c>
      <c r="E102" s="95">
        <v>100</v>
      </c>
      <c r="F102" s="45"/>
      <c r="G102" s="45"/>
      <c r="H102" s="45"/>
      <c r="I102" s="45"/>
      <c r="J102" s="45">
        <f t="shared" si="2"/>
        <v>100</v>
      </c>
      <c r="K102" s="45">
        <f t="shared" si="3"/>
        <v>1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243</v>
      </c>
      <c r="E103" s="95">
        <v>100</v>
      </c>
      <c r="F103" s="45"/>
      <c r="G103" s="45"/>
      <c r="H103" s="45"/>
      <c r="I103" s="45"/>
      <c r="J103" s="45">
        <f t="shared" si="2"/>
        <v>100</v>
      </c>
      <c r="K103" s="45">
        <f t="shared" si="3"/>
        <v>1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246</v>
      </c>
      <c r="E104" s="95">
        <v>100</v>
      </c>
      <c r="F104" s="45"/>
      <c r="G104" s="45"/>
      <c r="H104" s="45"/>
      <c r="I104" s="45"/>
      <c r="J104" s="45">
        <f t="shared" si="2"/>
        <v>100</v>
      </c>
      <c r="K104" s="45">
        <f t="shared" si="3"/>
        <v>1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249</v>
      </c>
      <c r="E105" s="95">
        <v>100</v>
      </c>
      <c r="F105" s="45"/>
      <c r="G105" s="45"/>
      <c r="H105" s="45"/>
      <c r="I105" s="45"/>
      <c r="J105" s="45">
        <f t="shared" si="2"/>
        <v>100</v>
      </c>
      <c r="K105" s="45">
        <f t="shared" si="3"/>
        <v>1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253</v>
      </c>
      <c r="E106" s="95">
        <v>100</v>
      </c>
      <c r="F106" s="45"/>
      <c r="G106" s="45"/>
      <c r="H106" s="45"/>
      <c r="I106" s="45"/>
      <c r="J106" s="45">
        <f t="shared" si="2"/>
        <v>100</v>
      </c>
      <c r="K106" s="45">
        <f t="shared" si="3"/>
        <v>1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256</v>
      </c>
      <c r="E107" s="95">
        <v>100</v>
      </c>
      <c r="F107" s="45"/>
      <c r="G107" s="45"/>
      <c r="H107" s="45"/>
      <c r="I107" s="45"/>
      <c r="J107" s="45">
        <f t="shared" si="2"/>
        <v>100</v>
      </c>
      <c r="K107" s="45">
        <f t="shared" si="3"/>
        <v>1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259</v>
      </c>
      <c r="E108" s="95">
        <v>100</v>
      </c>
      <c r="F108" s="45"/>
      <c r="G108" s="45"/>
      <c r="H108" s="45"/>
      <c r="I108" s="45"/>
      <c r="J108" s="45">
        <f t="shared" si="2"/>
        <v>100</v>
      </c>
      <c r="K108" s="45">
        <f t="shared" si="3"/>
        <v>1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261</v>
      </c>
      <c r="E109" s="95">
        <v>100</v>
      </c>
      <c r="F109" s="45"/>
      <c r="G109" s="45"/>
      <c r="H109" s="45"/>
      <c r="I109" s="45"/>
      <c r="J109" s="45">
        <f t="shared" si="2"/>
        <v>100</v>
      </c>
      <c r="K109" s="45">
        <f t="shared" si="3"/>
        <v>1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263</v>
      </c>
      <c r="E110" s="95">
        <v>100</v>
      </c>
      <c r="F110" s="45"/>
      <c r="G110" s="45"/>
      <c r="H110" s="45"/>
      <c r="I110" s="45"/>
      <c r="J110" s="45">
        <f t="shared" si="2"/>
        <v>100</v>
      </c>
      <c r="K110" s="45">
        <f t="shared" si="3"/>
        <v>1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134" t="s">
        <v>265</v>
      </c>
      <c r="E111" s="95">
        <v>100</v>
      </c>
      <c r="F111" s="45"/>
      <c r="G111" s="45"/>
      <c r="H111" s="45"/>
      <c r="I111" s="45"/>
      <c r="J111" s="45">
        <f t="shared" si="2"/>
        <v>100</v>
      </c>
      <c r="K111" s="45">
        <f t="shared" si="3"/>
        <v>1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133"/>
      <c r="B112" s="79"/>
      <c r="C112" s="121"/>
      <c r="D112" s="134" t="s">
        <v>269</v>
      </c>
      <c r="E112" s="95">
        <v>100</v>
      </c>
      <c r="F112" s="45"/>
      <c r="G112" s="45"/>
      <c r="H112" s="45"/>
      <c r="I112" s="45"/>
      <c r="J112" s="45">
        <f t="shared" si="2"/>
        <v>100</v>
      </c>
      <c r="K112" s="45">
        <f t="shared" si="3"/>
        <v>1</v>
      </c>
      <c r="L112" s="4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133"/>
      <c r="B113" s="79"/>
      <c r="C113" s="121"/>
      <c r="D113" s="134" t="s">
        <v>274</v>
      </c>
      <c r="E113" s="95">
        <v>100</v>
      </c>
      <c r="F113" s="45"/>
      <c r="G113" s="45"/>
      <c r="H113" s="45"/>
      <c r="I113" s="45"/>
      <c r="J113" s="45">
        <f t="shared" si="2"/>
        <v>100</v>
      </c>
      <c r="K113" s="45">
        <f t="shared" si="3"/>
        <v>1</v>
      </c>
      <c r="L113" s="4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133"/>
      <c r="B114" s="79"/>
      <c r="C114" s="121"/>
      <c r="D114" s="134" t="s">
        <v>277</v>
      </c>
      <c r="E114" s="95">
        <v>100</v>
      </c>
      <c r="F114" s="45"/>
      <c r="G114" s="45"/>
      <c r="H114" s="45"/>
      <c r="I114" s="45"/>
      <c r="J114" s="45">
        <f t="shared" si="2"/>
        <v>100</v>
      </c>
      <c r="K114" s="45">
        <f t="shared" si="3"/>
        <v>1</v>
      </c>
      <c r="L114" s="4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133"/>
      <c r="B115" s="79"/>
      <c r="C115" s="121"/>
      <c r="D115" s="134" t="s">
        <v>279</v>
      </c>
      <c r="E115" s="95">
        <v>100</v>
      </c>
      <c r="F115" s="45"/>
      <c r="G115" s="45"/>
      <c r="H115" s="45"/>
      <c r="I115" s="45"/>
      <c r="J115" s="45">
        <f t="shared" si="2"/>
        <v>100</v>
      </c>
      <c r="K115" s="45">
        <f t="shared" si="3"/>
        <v>1</v>
      </c>
      <c r="L115" s="4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133"/>
      <c r="B116" s="79"/>
      <c r="C116" s="121"/>
      <c r="D116" s="134" t="s">
        <v>283</v>
      </c>
      <c r="E116" s="95">
        <v>100</v>
      </c>
      <c r="F116" s="45"/>
      <c r="G116" s="45"/>
      <c r="H116" s="45"/>
      <c r="I116" s="45"/>
      <c r="J116" s="45">
        <f t="shared" si="2"/>
        <v>100</v>
      </c>
      <c r="K116" s="45">
        <f t="shared" si="3"/>
        <v>1</v>
      </c>
      <c r="L116" s="4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133"/>
      <c r="B117" s="79"/>
      <c r="C117" s="121"/>
      <c r="D117" s="134" t="s">
        <v>285</v>
      </c>
      <c r="E117" s="95">
        <v>100</v>
      </c>
      <c r="F117" s="45"/>
      <c r="G117" s="45"/>
      <c r="H117" s="45"/>
      <c r="I117" s="45"/>
      <c r="J117" s="45">
        <f t="shared" si="2"/>
        <v>100</v>
      </c>
      <c r="K117" s="45">
        <f t="shared" si="3"/>
        <v>1</v>
      </c>
      <c r="L117" s="4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133"/>
      <c r="B118" s="79"/>
      <c r="C118" s="121"/>
      <c r="D118" s="134" t="s">
        <v>287</v>
      </c>
      <c r="E118" s="95">
        <v>100</v>
      </c>
      <c r="F118" s="45"/>
      <c r="G118" s="45"/>
      <c r="H118" s="45"/>
      <c r="I118" s="45"/>
      <c r="J118" s="45">
        <f t="shared" si="2"/>
        <v>100</v>
      </c>
      <c r="K118" s="45">
        <f t="shared" si="3"/>
        <v>1</v>
      </c>
      <c r="L118" s="4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133"/>
      <c r="B119" s="79"/>
      <c r="C119" s="121"/>
      <c r="D119" s="134" t="s">
        <v>289</v>
      </c>
      <c r="E119" s="95">
        <v>100</v>
      </c>
      <c r="F119" s="45"/>
      <c r="G119" s="45"/>
      <c r="H119" s="45"/>
      <c r="I119" s="45"/>
      <c r="J119" s="45">
        <f t="shared" si="2"/>
        <v>100</v>
      </c>
      <c r="K119" s="45">
        <f t="shared" si="3"/>
        <v>1</v>
      </c>
      <c r="L119" s="4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133"/>
      <c r="B120" s="79"/>
      <c r="C120" s="121"/>
      <c r="D120" s="134" t="s">
        <v>291</v>
      </c>
      <c r="E120" s="95">
        <v>100</v>
      </c>
      <c r="F120" s="45"/>
      <c r="G120" s="45"/>
      <c r="H120" s="45"/>
      <c r="I120" s="45"/>
      <c r="J120" s="45">
        <f t="shared" si="2"/>
        <v>100</v>
      </c>
      <c r="K120" s="45">
        <f t="shared" si="3"/>
        <v>1</v>
      </c>
      <c r="L120" s="4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133"/>
      <c r="B121" s="79"/>
      <c r="C121" s="121"/>
      <c r="D121" s="134" t="s">
        <v>293</v>
      </c>
      <c r="E121" s="95">
        <v>100</v>
      </c>
      <c r="F121" s="45"/>
      <c r="G121" s="45"/>
      <c r="H121" s="45"/>
      <c r="I121" s="45"/>
      <c r="J121" s="45">
        <f t="shared" si="2"/>
        <v>100</v>
      </c>
      <c r="K121" s="45">
        <f t="shared" si="3"/>
        <v>1</v>
      </c>
      <c r="L121" s="4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133"/>
      <c r="B122" s="79"/>
      <c r="C122" s="121"/>
      <c r="D122" s="134" t="s">
        <v>295</v>
      </c>
      <c r="E122" s="95">
        <v>100</v>
      </c>
      <c r="F122" s="45"/>
      <c r="G122" s="45"/>
      <c r="H122" s="45"/>
      <c r="I122" s="45"/>
      <c r="J122" s="45">
        <f t="shared" si="2"/>
        <v>100</v>
      </c>
      <c r="K122" s="45">
        <f t="shared" si="3"/>
        <v>1</v>
      </c>
      <c r="L122" s="4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133"/>
      <c r="B123" s="79"/>
      <c r="C123" s="121"/>
      <c r="D123" s="134" t="s">
        <v>297</v>
      </c>
      <c r="E123" s="95">
        <v>100</v>
      </c>
      <c r="F123" s="45"/>
      <c r="G123" s="45"/>
      <c r="H123" s="45"/>
      <c r="I123" s="45"/>
      <c r="J123" s="45">
        <f t="shared" si="2"/>
        <v>100</v>
      </c>
      <c r="K123" s="45">
        <f t="shared" si="3"/>
        <v>1</v>
      </c>
      <c r="L123" s="4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33"/>
      <c r="B124" s="79"/>
      <c r="C124" s="121"/>
      <c r="D124" s="134" t="s">
        <v>299</v>
      </c>
      <c r="E124" s="95">
        <v>100</v>
      </c>
      <c r="F124" s="45"/>
      <c r="G124" s="45"/>
      <c r="H124" s="45"/>
      <c r="I124" s="45"/>
      <c r="J124" s="45">
        <f t="shared" si="2"/>
        <v>100</v>
      </c>
      <c r="K124" s="45">
        <f t="shared" si="3"/>
        <v>1</v>
      </c>
      <c r="L124" s="4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133"/>
      <c r="B125" s="79"/>
      <c r="C125" s="121"/>
      <c r="D125" s="134" t="s">
        <v>301</v>
      </c>
      <c r="E125" s="95">
        <v>100</v>
      </c>
      <c r="F125" s="45"/>
      <c r="G125" s="45"/>
      <c r="H125" s="45"/>
      <c r="I125" s="45"/>
      <c r="J125" s="45">
        <f t="shared" si="2"/>
        <v>100</v>
      </c>
      <c r="K125" s="45">
        <f t="shared" si="3"/>
        <v>1</v>
      </c>
      <c r="L125" s="4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133"/>
      <c r="B126" s="79"/>
      <c r="C126" s="121"/>
      <c r="D126" s="134" t="s">
        <v>302</v>
      </c>
      <c r="E126" s="95">
        <v>100</v>
      </c>
      <c r="F126" s="45"/>
      <c r="G126" s="45"/>
      <c r="H126" s="45"/>
      <c r="I126" s="45"/>
      <c r="J126" s="45">
        <f t="shared" si="2"/>
        <v>100</v>
      </c>
      <c r="K126" s="45">
        <f t="shared" si="3"/>
        <v>1</v>
      </c>
      <c r="L126" s="4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133"/>
      <c r="B127" s="79"/>
      <c r="C127" s="121"/>
      <c r="D127" s="134" t="s">
        <v>304</v>
      </c>
      <c r="E127" s="95">
        <v>100</v>
      </c>
      <c r="F127" s="45"/>
      <c r="G127" s="45"/>
      <c r="H127" s="45"/>
      <c r="I127" s="45"/>
      <c r="J127" s="45">
        <f t="shared" si="2"/>
        <v>100</v>
      </c>
      <c r="K127" s="45">
        <f t="shared" si="3"/>
        <v>1</v>
      </c>
      <c r="L127" s="4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133"/>
      <c r="B128" s="79"/>
      <c r="C128" s="121"/>
      <c r="D128" s="134" t="s">
        <v>306</v>
      </c>
      <c r="E128" s="95">
        <v>100</v>
      </c>
      <c r="F128" s="45"/>
      <c r="G128" s="45"/>
      <c r="H128" s="45"/>
      <c r="I128" s="45"/>
      <c r="J128" s="45">
        <f t="shared" si="2"/>
        <v>100</v>
      </c>
      <c r="K128" s="45">
        <f t="shared" si="3"/>
        <v>1</v>
      </c>
      <c r="L128" s="4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133"/>
      <c r="B129" s="79"/>
      <c r="C129" s="121"/>
      <c r="D129" s="134" t="s">
        <v>309</v>
      </c>
      <c r="E129" s="95">
        <v>100</v>
      </c>
      <c r="F129" s="45"/>
      <c r="G129" s="45"/>
      <c r="H129" s="45"/>
      <c r="I129" s="45"/>
      <c r="J129" s="45">
        <f t="shared" si="2"/>
        <v>100</v>
      </c>
      <c r="K129" s="45">
        <f t="shared" si="3"/>
        <v>1</v>
      </c>
      <c r="L129" s="4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133"/>
      <c r="B130" s="79"/>
      <c r="C130" s="121"/>
      <c r="D130" s="173" t="s">
        <v>41</v>
      </c>
      <c r="E130" s="45"/>
      <c r="F130" s="45"/>
      <c r="G130" s="45"/>
      <c r="H130" s="45"/>
      <c r="I130" s="45"/>
      <c r="J130" s="45">
        <f>SUM(J89:J129)</f>
        <v>4100</v>
      </c>
      <c r="K130" s="45" t="e">
        <f t="shared" si="3"/>
        <v>#DIV/0!</v>
      </c>
      <c r="L130" s="4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63"/>
      <c r="B131" s="1121"/>
      <c r="C131" s="1122"/>
      <c r="D131" s="1123"/>
      <c r="E131" s="174"/>
      <c r="F131" s="174"/>
      <c r="G131" s="174"/>
      <c r="H131" s="174"/>
      <c r="I131" s="174"/>
      <c r="J131" s="174"/>
      <c r="K131" s="174"/>
      <c r="L131" s="174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1125"/>
      <c r="B132" s="1104"/>
      <c r="C132" s="1104"/>
      <c r="D132" s="110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7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7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7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7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7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7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7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7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7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7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7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7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7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7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7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7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7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7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7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7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7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7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7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7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7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7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7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7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7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7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7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7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7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7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7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7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7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7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7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7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7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7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7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7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7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7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7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7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7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7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7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7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7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7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7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7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7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7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7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7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7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7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7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7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7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7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7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7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7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7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7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7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7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7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7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7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7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7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7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7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7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7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7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7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7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7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7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7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7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7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7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7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7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7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7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7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7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7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7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7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7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7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7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7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7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7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7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7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7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7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7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7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7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7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7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7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7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7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7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7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7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7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7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7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7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7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7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7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7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7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7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7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7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7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7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7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7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7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7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7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7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7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7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7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7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7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7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7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7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7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7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7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7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7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7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7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7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7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7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7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7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7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7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7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7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7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7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7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7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7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7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7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7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7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7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7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7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7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7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7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7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7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7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7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7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7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7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7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7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7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7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7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7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7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7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7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7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7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7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7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7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7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7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7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7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7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7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7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7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7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7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7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7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7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7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7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7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7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7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7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7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7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7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7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7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7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7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7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7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7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7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7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7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7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7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7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7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7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7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7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7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7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7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7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7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7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7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7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7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7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7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7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7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7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7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7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7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7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7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7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7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7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7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7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7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7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7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7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7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7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7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7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7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7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7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7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7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7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7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7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7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7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7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7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7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7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7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7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7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7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7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7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7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7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7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7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7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7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7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7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7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7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7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7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7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7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7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7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7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7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7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7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7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7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7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7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7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7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7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7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7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7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7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7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7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7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7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7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7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7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7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7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7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7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7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7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7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7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7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7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7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7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7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7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7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7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7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7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7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7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7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7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7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7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7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7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7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7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7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7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7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7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7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7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7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7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7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7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7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7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7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7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7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7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7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7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7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7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7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7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7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7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7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7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7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7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7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7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7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7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7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7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7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7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7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7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7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7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7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7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7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7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7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7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7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7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7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7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7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7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7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7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7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7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7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7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7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7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7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7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7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7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7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7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7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7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7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7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7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7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7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7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7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7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7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7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7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7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7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7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7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7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7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7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7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7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7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7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7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7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7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7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7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7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7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7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7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7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7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7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7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7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7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7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7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7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7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7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7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7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7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7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7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7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7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7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7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7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7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7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7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7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7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7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7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7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7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7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7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7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7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7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7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7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7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7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7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7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7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7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7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7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7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7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7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7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7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7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7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7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7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7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7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7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7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7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7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7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7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7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7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7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7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7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7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7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7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7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7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7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7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7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7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7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7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7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7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7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7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7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7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7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7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7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7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7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7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7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7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7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7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7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7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7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7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7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7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7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7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7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7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7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7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7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7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7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7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7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7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7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7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7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7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7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7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7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7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7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7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7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7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7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7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7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7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7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7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7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7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7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7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7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7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7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7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7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7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7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7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7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7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7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7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7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7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7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7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7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7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7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7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7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7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7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7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7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7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7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7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7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7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7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7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7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7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7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7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7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7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7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7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7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7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7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7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7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7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7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7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7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7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7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7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7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7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7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7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7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7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7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7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7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7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7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7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7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7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7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7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7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7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7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7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7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7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7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7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7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7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7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7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7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7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7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7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7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7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7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7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7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7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7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7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7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7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7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7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7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7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7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7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7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7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7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7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7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7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7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7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7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7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7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7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7.7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7.7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7.7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7.7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7.7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7.7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7.7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7">
    <mergeCell ref="B131:D131"/>
    <mergeCell ref="A132:D132"/>
    <mergeCell ref="B8:D8"/>
    <mergeCell ref="B9:D9"/>
    <mergeCell ref="B10:D10"/>
    <mergeCell ref="B28:D28"/>
    <mergeCell ref="B40:D40"/>
  </mergeCells>
  <printOptions horizontalCentered="1"/>
  <pageMargins left="0.39370078740157483" right="0.39370078740157483" top="0.70866141732283472" bottom="0.39370078740157483" header="0" footer="0"/>
  <pageSetup paperSize="9" scale="56" orientation="landscape"/>
  <headerFooter>
    <oddHeader>&amp;Rเอกสารแนบ 5 (&amp;P/)</oddHeader>
  </headerFooter>
  <drawing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00B050"/>
  </sheetPr>
  <dimension ref="A1:Z1000"/>
  <sheetViews>
    <sheetView workbookViewId="0">
      <pane xSplit="4" ySplit="25" topLeftCell="E39" activePane="bottomRight" state="frozen"/>
      <selection pane="topRight" activeCell="E1" sqref="E1"/>
      <selection pane="bottomLeft" activeCell="A26" sqref="A26"/>
      <selection pane="bottomRight" activeCell="B55" sqref="B55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5" width="20" customWidth="1"/>
    <col min="6" max="10" width="12.75" customWidth="1"/>
    <col min="11" max="11" width="12.625" customWidth="1"/>
    <col min="12" max="12" width="12.75" customWidth="1"/>
    <col min="13" max="26" width="7.875" customWidth="1"/>
  </cols>
  <sheetData>
    <row r="1" spans="1:26" ht="27.75" customHeight="1">
      <c r="A1" s="1" t="s">
        <v>0</v>
      </c>
      <c r="B1" s="238"/>
      <c r="C1" s="239" t="s">
        <v>385</v>
      </c>
      <c r="D1" s="240"/>
      <c r="E1" s="241"/>
      <c r="F1" s="241"/>
      <c r="G1" s="241"/>
      <c r="H1" s="241"/>
      <c r="I1" s="241"/>
      <c r="J1" s="241"/>
      <c r="K1" s="241"/>
      <c r="L1" s="241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38"/>
      <c r="C2" s="239" t="s">
        <v>386</v>
      </c>
      <c r="D2" s="242"/>
      <c r="E2" s="241"/>
      <c r="F2" s="241"/>
      <c r="G2" s="241"/>
      <c r="H2" s="241"/>
      <c r="I2" s="241"/>
      <c r="J2" s="241"/>
      <c r="K2" s="241"/>
      <c r="L2" s="241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243"/>
      <c r="C3" s="243" t="s">
        <v>11</v>
      </c>
      <c r="D3" s="243"/>
      <c r="E3" s="243" t="s">
        <v>13</v>
      </c>
      <c r="F3" s="243"/>
      <c r="G3" s="243"/>
      <c r="H3" s="243"/>
      <c r="I3" s="243" t="s">
        <v>17</v>
      </c>
      <c r="J3" s="241"/>
      <c r="K3" s="241"/>
      <c r="L3" s="241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hidden="1" customHeight="1">
      <c r="A4" s="10" t="s">
        <v>15</v>
      </c>
      <c r="B4" s="10"/>
      <c r="C4" s="10" t="s">
        <v>387</v>
      </c>
      <c r="D4" s="10"/>
      <c r="E4" s="10" t="s">
        <v>388</v>
      </c>
      <c r="F4" s="10"/>
      <c r="G4" s="10"/>
      <c r="H4" s="244"/>
      <c r="I4" s="244" t="s">
        <v>389</v>
      </c>
      <c r="J4" s="241"/>
      <c r="K4" s="241"/>
      <c r="L4" s="241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hidden="1" customHeight="1">
      <c r="A5" s="246" t="s">
        <v>390</v>
      </c>
      <c r="B5" s="10"/>
      <c r="C5" s="10" t="s">
        <v>391</v>
      </c>
      <c r="D5" s="10"/>
      <c r="E5" s="10" t="s">
        <v>392</v>
      </c>
      <c r="F5" s="10"/>
      <c r="G5" s="10"/>
      <c r="H5" s="244"/>
      <c r="I5" s="244" t="s">
        <v>393</v>
      </c>
      <c r="J5" s="241"/>
      <c r="K5" s="241"/>
      <c r="L5" s="241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0" t="s">
        <v>394</v>
      </c>
      <c r="B6" s="10"/>
      <c r="C6" s="10" t="s">
        <v>395</v>
      </c>
      <c r="D6" s="10"/>
      <c r="E6" s="10" t="s">
        <v>396</v>
      </c>
      <c r="F6" s="10"/>
      <c r="G6" s="10"/>
      <c r="H6" s="244"/>
      <c r="I6" s="244" t="s">
        <v>397</v>
      </c>
      <c r="J6" s="241"/>
      <c r="K6" s="241"/>
      <c r="L6" s="241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10"/>
      <c r="B7" s="10"/>
      <c r="C7" s="10" t="s">
        <v>398</v>
      </c>
      <c r="D7" s="10"/>
      <c r="E7" s="10" t="s">
        <v>399</v>
      </c>
      <c r="F7" s="10"/>
      <c r="G7" s="10"/>
      <c r="H7" s="244"/>
      <c r="I7" s="244" t="s">
        <v>400</v>
      </c>
      <c r="J7" s="241"/>
      <c r="K7" s="241"/>
      <c r="L7" s="241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10"/>
      <c r="B8" s="10"/>
      <c r="C8" s="10" t="s">
        <v>401</v>
      </c>
      <c r="D8" s="10"/>
      <c r="E8" s="12" t="s">
        <v>402</v>
      </c>
      <c r="F8" s="10"/>
      <c r="G8" s="10"/>
      <c r="H8" s="244"/>
      <c r="I8" s="244" t="s">
        <v>403</v>
      </c>
      <c r="J8" s="241"/>
      <c r="K8" s="241"/>
      <c r="L8" s="241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hidden="1" customHeight="1">
      <c r="A9" s="10"/>
      <c r="B9" s="10"/>
      <c r="C9" s="10" t="s">
        <v>404</v>
      </c>
      <c r="D9" s="10"/>
      <c r="E9" s="10" t="s">
        <v>405</v>
      </c>
      <c r="F9" s="10"/>
      <c r="G9" s="10"/>
      <c r="H9" s="244"/>
      <c r="I9" s="244" t="s">
        <v>406</v>
      </c>
      <c r="J9" s="241"/>
      <c r="K9" s="241"/>
      <c r="L9" s="241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hidden="1" customHeight="1">
      <c r="A10" s="10"/>
      <c r="B10" s="10"/>
      <c r="C10" s="10"/>
      <c r="D10" s="10"/>
      <c r="E10" s="12" t="s">
        <v>407</v>
      </c>
      <c r="F10" s="10"/>
      <c r="G10" s="10"/>
      <c r="H10" s="244"/>
      <c r="I10" s="244"/>
      <c r="J10" s="241"/>
      <c r="K10" s="241"/>
      <c r="L10" s="241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hidden="1" customHeight="1">
      <c r="A11" s="10"/>
      <c r="B11" s="10"/>
      <c r="C11" s="10"/>
      <c r="D11" s="10"/>
      <c r="E11" s="12" t="s">
        <v>411</v>
      </c>
      <c r="F11" s="10"/>
      <c r="G11" s="10"/>
      <c r="H11" s="244"/>
      <c r="I11" s="244"/>
      <c r="J11" s="241"/>
      <c r="K11" s="241"/>
      <c r="L11" s="241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hidden="1" customHeight="1">
      <c r="A12" s="10"/>
      <c r="B12" s="10"/>
      <c r="C12" s="10"/>
      <c r="D12" s="10"/>
      <c r="E12" s="10" t="s">
        <v>414</v>
      </c>
      <c r="F12" s="10"/>
      <c r="G12" s="10"/>
      <c r="H12" s="244"/>
      <c r="I12" s="244" t="s">
        <v>416</v>
      </c>
      <c r="J12" s="241"/>
      <c r="K12" s="241"/>
      <c r="L12" s="241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hidden="1" customHeight="1">
      <c r="A13" s="10"/>
      <c r="B13" s="10"/>
      <c r="C13" s="10"/>
      <c r="D13" s="10"/>
      <c r="E13" s="12" t="s">
        <v>418</v>
      </c>
      <c r="F13" s="10"/>
      <c r="G13" s="10"/>
      <c r="H13" s="244"/>
      <c r="I13" s="244" t="s">
        <v>419</v>
      </c>
      <c r="J13" s="241"/>
      <c r="K13" s="241"/>
      <c r="L13" s="241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hidden="1" customHeight="1">
      <c r="A14" s="10"/>
      <c r="B14" s="10"/>
      <c r="C14" s="10"/>
      <c r="D14" s="10"/>
      <c r="E14" s="5"/>
      <c r="F14" s="5"/>
      <c r="G14" s="5"/>
      <c r="H14" s="237"/>
      <c r="I14" s="5"/>
      <c r="J14" s="5"/>
      <c r="K14" s="241"/>
      <c r="L14" s="241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hidden="1" customHeight="1">
      <c r="A15" s="15"/>
      <c r="B15" s="243"/>
      <c r="C15" s="243" t="s">
        <v>24</v>
      </c>
      <c r="D15" s="243"/>
      <c r="E15" s="243" t="s">
        <v>420</v>
      </c>
      <c r="F15" s="243"/>
      <c r="G15" s="243"/>
      <c r="H15" s="243"/>
      <c r="I15" s="243" t="s">
        <v>421</v>
      </c>
      <c r="J15" s="241"/>
      <c r="K15" s="241"/>
      <c r="L15" s="24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hidden="1" customHeight="1">
      <c r="A16" s="15"/>
      <c r="B16" s="243"/>
      <c r="C16" s="10" t="s">
        <v>387</v>
      </c>
      <c r="D16" s="10"/>
      <c r="E16" s="10" t="s">
        <v>422</v>
      </c>
      <c r="F16" s="10"/>
      <c r="G16" s="10"/>
      <c r="H16" s="244"/>
      <c r="I16" s="244" t="s">
        <v>389</v>
      </c>
      <c r="J16" s="241"/>
      <c r="K16" s="241"/>
      <c r="L16" s="24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hidden="1" customHeight="1">
      <c r="A17" s="15"/>
      <c r="B17" s="243"/>
      <c r="C17" s="10" t="s">
        <v>391</v>
      </c>
      <c r="D17" s="10"/>
      <c r="E17" s="10" t="s">
        <v>424</v>
      </c>
      <c r="F17" s="10"/>
      <c r="G17" s="10"/>
      <c r="H17" s="244"/>
      <c r="I17" s="244"/>
      <c r="J17" s="241"/>
      <c r="K17" s="241"/>
      <c r="L17" s="24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hidden="1" customHeight="1">
      <c r="A18" s="15"/>
      <c r="B18" s="243"/>
      <c r="C18" s="10" t="s">
        <v>395</v>
      </c>
      <c r="D18" s="10"/>
      <c r="E18" s="10" t="s">
        <v>392</v>
      </c>
      <c r="F18" s="10"/>
      <c r="G18" s="10"/>
      <c r="H18" s="244"/>
      <c r="I18" s="244" t="s">
        <v>426</v>
      </c>
      <c r="J18" s="241"/>
      <c r="K18" s="241"/>
      <c r="L18" s="24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hidden="1" customHeight="1">
      <c r="A19" s="15"/>
      <c r="B19" s="10"/>
      <c r="C19" s="10" t="s">
        <v>398</v>
      </c>
      <c r="D19" s="10"/>
      <c r="E19" s="10" t="s">
        <v>396</v>
      </c>
      <c r="F19" s="10"/>
      <c r="G19" s="10"/>
      <c r="H19" s="244"/>
      <c r="I19" s="244" t="s">
        <v>426</v>
      </c>
      <c r="J19" s="241"/>
      <c r="K19" s="241"/>
      <c r="L19" s="241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7.75" hidden="1" customHeight="1">
      <c r="A20" s="15"/>
      <c r="B20" s="10"/>
      <c r="C20" s="10" t="s">
        <v>401</v>
      </c>
      <c r="D20" s="10"/>
      <c r="E20" s="10" t="s">
        <v>399</v>
      </c>
      <c r="F20" s="10"/>
      <c r="G20" s="10"/>
      <c r="H20" s="244"/>
      <c r="I20" s="244" t="s">
        <v>426</v>
      </c>
      <c r="J20" s="241"/>
      <c r="K20" s="241"/>
      <c r="L20" s="241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7.75" hidden="1" customHeight="1">
      <c r="A21" s="15"/>
      <c r="B21" s="10"/>
      <c r="C21" s="10" t="s">
        <v>404</v>
      </c>
      <c r="D21" s="10"/>
      <c r="E21" s="12" t="s">
        <v>427</v>
      </c>
      <c r="F21" s="10"/>
      <c r="G21" s="10"/>
      <c r="H21" s="244"/>
      <c r="I21" s="244" t="s">
        <v>428</v>
      </c>
      <c r="J21" s="241"/>
      <c r="K21" s="241"/>
      <c r="L21" s="241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</row>
    <row r="22" spans="1:26" ht="27.75" hidden="1" customHeight="1">
      <c r="A22" s="15"/>
      <c r="B22" s="10"/>
      <c r="C22" s="10" t="s">
        <v>429</v>
      </c>
      <c r="D22" s="10"/>
      <c r="E22" s="10" t="s">
        <v>414</v>
      </c>
      <c r="F22" s="10"/>
      <c r="G22" s="10"/>
      <c r="H22" s="244"/>
      <c r="I22" s="244" t="s">
        <v>426</v>
      </c>
      <c r="J22" s="241"/>
      <c r="K22" s="241"/>
      <c r="L22" s="241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15"/>
      <c r="B23" s="10"/>
      <c r="C23" s="10"/>
      <c r="D23" s="10"/>
      <c r="E23" s="12" t="s">
        <v>418</v>
      </c>
      <c r="F23" s="10"/>
      <c r="G23" s="10"/>
      <c r="H23" s="244"/>
      <c r="I23" s="244" t="s">
        <v>419</v>
      </c>
      <c r="J23" s="241"/>
      <c r="K23" s="241"/>
      <c r="L23" s="241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258" t="s">
        <v>29</v>
      </c>
      <c r="B24" s="1126" t="s">
        <v>31</v>
      </c>
      <c r="C24" s="1101"/>
      <c r="D24" s="1102"/>
      <c r="E24" s="259"/>
      <c r="F24" s="259"/>
      <c r="G24" s="259"/>
      <c r="H24" s="259"/>
      <c r="I24" s="259"/>
      <c r="J24" s="259"/>
      <c r="K24" s="259"/>
      <c r="L24" s="259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260" t="s">
        <v>44</v>
      </c>
      <c r="B25" s="1127" t="s">
        <v>51</v>
      </c>
      <c r="C25" s="1110"/>
      <c r="D25" s="1111"/>
      <c r="E25" s="261" t="s">
        <v>33</v>
      </c>
      <c r="F25" s="261" t="s">
        <v>37</v>
      </c>
      <c r="G25" s="261" t="s">
        <v>38</v>
      </c>
      <c r="H25" s="261" t="s">
        <v>39</v>
      </c>
      <c r="I25" s="261" t="s">
        <v>40</v>
      </c>
      <c r="J25" s="261" t="s">
        <v>41</v>
      </c>
      <c r="K25" s="261" t="s">
        <v>42</v>
      </c>
      <c r="L25" s="261" t="s">
        <v>43</v>
      </c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262"/>
      <c r="B26" s="1128" t="s">
        <v>62</v>
      </c>
      <c r="C26" s="1114"/>
      <c r="D26" s="1115"/>
      <c r="E26" s="263"/>
      <c r="F26" s="263"/>
      <c r="G26" s="263"/>
      <c r="H26" s="263"/>
      <c r="I26" s="263"/>
      <c r="J26" s="263"/>
      <c r="K26" s="263"/>
      <c r="L26" s="263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270" t="s">
        <v>434</v>
      </c>
      <c r="B27" s="34" t="s">
        <v>66</v>
      </c>
      <c r="C27" s="272"/>
      <c r="D27" s="273"/>
      <c r="E27" s="53"/>
      <c r="F27" s="53"/>
      <c r="G27" s="53"/>
      <c r="H27" s="209"/>
      <c r="I27" s="209"/>
      <c r="J27" s="209"/>
      <c r="K27" s="70"/>
      <c r="L27" s="73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41" t="s">
        <v>436</v>
      </c>
      <c r="B28" s="79" t="s">
        <v>133</v>
      </c>
      <c r="C28" s="80" t="s">
        <v>437</v>
      </c>
      <c r="D28" s="81" t="s">
        <v>135</v>
      </c>
      <c r="E28" s="70"/>
      <c r="F28" s="70"/>
      <c r="G28" s="70"/>
      <c r="H28" s="71"/>
      <c r="I28" s="71"/>
      <c r="J28" s="71"/>
      <c r="K28" s="73"/>
      <c r="L28" s="73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267" t="s">
        <v>438</v>
      </c>
      <c r="B29" s="79" t="s">
        <v>145</v>
      </c>
      <c r="C29" s="80" t="s">
        <v>437</v>
      </c>
      <c r="D29" s="81" t="s">
        <v>439</v>
      </c>
      <c r="E29" s="277"/>
      <c r="F29" s="70"/>
      <c r="G29" s="70"/>
      <c r="H29" s="71"/>
      <c r="I29" s="71"/>
      <c r="J29" s="71"/>
      <c r="K29" s="73"/>
      <c r="L29" s="73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279"/>
      <c r="B30" s="79" t="s">
        <v>151</v>
      </c>
      <c r="C30" s="80" t="s">
        <v>437</v>
      </c>
      <c r="D30" s="81" t="s">
        <v>135</v>
      </c>
      <c r="E30" s="277"/>
      <c r="F30" s="70"/>
      <c r="G30" s="164"/>
      <c r="H30" s="71"/>
      <c r="I30" s="71"/>
      <c r="J30" s="71"/>
      <c r="K30" s="71"/>
      <c r="L30" s="71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282"/>
      <c r="B31" s="79" t="s">
        <v>70</v>
      </c>
      <c r="C31" s="80">
        <v>1</v>
      </c>
      <c r="D31" s="81" t="s">
        <v>135</v>
      </c>
      <c r="E31" s="164"/>
      <c r="F31" s="70"/>
      <c r="G31" s="164"/>
      <c r="H31" s="71"/>
      <c r="I31" s="71"/>
      <c r="J31" s="71"/>
      <c r="K31" s="71"/>
      <c r="L31" s="71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285"/>
      <c r="B32" s="109"/>
      <c r="C32" s="137"/>
      <c r="D32" s="138"/>
      <c r="E32" s="287"/>
      <c r="F32" s="139"/>
      <c r="G32" s="289"/>
      <c r="H32" s="290"/>
      <c r="I32" s="141"/>
      <c r="J32" s="141"/>
      <c r="K32" s="291"/>
      <c r="L32" s="71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270" t="s">
        <v>434</v>
      </c>
      <c r="B33" s="292" t="s">
        <v>443</v>
      </c>
      <c r="C33" s="272"/>
      <c r="D33" s="273"/>
      <c r="E33" s="53"/>
      <c r="F33" s="53"/>
      <c r="G33" s="293"/>
      <c r="H33" s="294"/>
      <c r="I33" s="209"/>
      <c r="J33" s="209"/>
      <c r="K33" s="296"/>
      <c r="L33" s="94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41" t="s">
        <v>444</v>
      </c>
      <c r="B34" s="298" t="s">
        <v>446</v>
      </c>
      <c r="C34" s="300"/>
      <c r="D34" s="217"/>
      <c r="E34" s="70"/>
      <c r="F34" s="70"/>
      <c r="G34" s="70"/>
      <c r="H34" s="291"/>
      <c r="I34" s="71"/>
      <c r="J34" s="71"/>
      <c r="K34" s="71"/>
      <c r="L34" s="71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267" t="s">
        <v>438</v>
      </c>
      <c r="B35" s="301" t="s">
        <v>448</v>
      </c>
      <c r="C35" s="121"/>
      <c r="D35" s="217"/>
      <c r="E35" s="277"/>
      <c r="F35" s="70"/>
      <c r="G35" s="70"/>
      <c r="H35" s="71"/>
      <c r="I35" s="71"/>
      <c r="J35" s="71"/>
      <c r="K35" s="71"/>
      <c r="L35" s="7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303"/>
      <c r="B36" s="301" t="s">
        <v>450</v>
      </c>
      <c r="C36" s="304" t="s">
        <v>451</v>
      </c>
      <c r="D36" s="81"/>
      <c r="E36" s="277"/>
      <c r="F36" s="70"/>
      <c r="G36" s="70"/>
      <c r="H36" s="71"/>
      <c r="I36" s="71"/>
      <c r="J36" s="71"/>
      <c r="K36" s="71"/>
      <c r="L36" s="7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306"/>
      <c r="B37" s="301" t="s">
        <v>151</v>
      </c>
      <c r="C37" s="121"/>
      <c r="D37" s="217"/>
      <c r="E37" s="70"/>
      <c r="F37" s="70"/>
      <c r="G37" s="70"/>
      <c r="H37" s="71"/>
      <c r="I37" s="71"/>
      <c r="J37" s="71"/>
      <c r="K37" s="71"/>
      <c r="L37" s="7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306"/>
      <c r="B38" s="79" t="s">
        <v>70</v>
      </c>
      <c r="C38" s="121"/>
      <c r="D38" s="217"/>
      <c r="E38" s="70"/>
      <c r="F38" s="70"/>
      <c r="G38" s="70"/>
      <c r="H38" s="71"/>
      <c r="I38" s="71"/>
      <c r="J38" s="71"/>
      <c r="K38" s="71"/>
      <c r="L38" s="7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306"/>
      <c r="B39" s="301" t="s">
        <v>456</v>
      </c>
      <c r="C39" s="121"/>
      <c r="D39" s="217"/>
      <c r="E39" s="70"/>
      <c r="F39" s="70"/>
      <c r="G39" s="70"/>
      <c r="H39" s="71"/>
      <c r="I39" s="71"/>
      <c r="J39" s="71"/>
      <c r="K39" s="71"/>
      <c r="L39" s="71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106"/>
      <c r="B40" s="309"/>
      <c r="C40" s="176"/>
      <c r="D40" s="217"/>
      <c r="E40" s="176"/>
      <c r="F40" s="70"/>
      <c r="G40" s="70"/>
      <c r="H40" s="311"/>
      <c r="I40" s="313"/>
      <c r="J40" s="313"/>
      <c r="K40" s="71"/>
      <c r="L40" s="71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307" t="s">
        <v>457</v>
      </c>
      <c r="B41" s="41" t="s">
        <v>458</v>
      </c>
      <c r="C41" s="300"/>
      <c r="D41" s="217"/>
      <c r="E41" s="70"/>
      <c r="F41" s="316"/>
      <c r="G41" s="70"/>
      <c r="H41" s="71"/>
      <c r="I41" s="71"/>
      <c r="J41" s="71"/>
      <c r="K41" s="71"/>
      <c r="L41" s="71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41" t="s">
        <v>459</v>
      </c>
      <c r="B42" s="41" t="s">
        <v>460</v>
      </c>
      <c r="C42" s="300"/>
      <c r="D42" s="217"/>
      <c r="E42" s="70"/>
      <c r="F42" s="70"/>
      <c r="G42" s="70"/>
      <c r="H42" s="71"/>
      <c r="I42" s="71"/>
      <c r="J42" s="71"/>
      <c r="K42" s="71"/>
      <c r="L42" s="71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267" t="s">
        <v>438</v>
      </c>
      <c r="B43" s="79" t="s">
        <v>133</v>
      </c>
      <c r="C43" s="80" t="s">
        <v>437</v>
      </c>
      <c r="D43" s="81" t="s">
        <v>135</v>
      </c>
      <c r="E43" s="277"/>
      <c r="F43" s="70"/>
      <c r="G43" s="164"/>
      <c r="H43" s="71"/>
      <c r="I43" s="71"/>
      <c r="J43" s="71"/>
      <c r="K43" s="71"/>
      <c r="L43" s="71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320" t="s">
        <v>463</v>
      </c>
      <c r="B44" s="79" t="s">
        <v>145</v>
      </c>
      <c r="C44" s="80" t="s">
        <v>437</v>
      </c>
      <c r="D44" s="81" t="s">
        <v>464</v>
      </c>
      <c r="E44" s="277"/>
      <c r="F44" s="70"/>
      <c r="G44" s="164"/>
      <c r="H44" s="71"/>
      <c r="I44" s="71"/>
      <c r="J44" s="71"/>
      <c r="K44" s="71"/>
      <c r="L44" s="71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323"/>
      <c r="B45" s="79" t="s">
        <v>151</v>
      </c>
      <c r="C45" s="80" t="s">
        <v>437</v>
      </c>
      <c r="D45" s="81" t="s">
        <v>135</v>
      </c>
      <c r="E45" s="164"/>
      <c r="F45" s="70"/>
      <c r="G45" s="164"/>
      <c r="H45" s="71"/>
      <c r="I45" s="71"/>
      <c r="J45" s="71"/>
      <c r="K45" s="71"/>
      <c r="L45" s="71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323"/>
      <c r="B46" s="79" t="s">
        <v>70</v>
      </c>
      <c r="C46" s="80">
        <v>1</v>
      </c>
      <c r="D46" s="81" t="s">
        <v>135</v>
      </c>
      <c r="E46" s="164"/>
      <c r="F46" s="70"/>
      <c r="G46" s="164"/>
      <c r="H46" s="71"/>
      <c r="I46" s="71"/>
      <c r="J46" s="71"/>
      <c r="K46" s="71"/>
      <c r="L46" s="71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323"/>
      <c r="B47" s="79"/>
      <c r="C47" s="80"/>
      <c r="D47" s="81"/>
      <c r="E47" s="164"/>
      <c r="F47" s="70"/>
      <c r="G47" s="164"/>
      <c r="H47" s="71"/>
      <c r="I47" s="71"/>
      <c r="J47" s="71"/>
      <c r="K47" s="71"/>
      <c r="L47" s="71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324"/>
      <c r="B48" s="41" t="s">
        <v>466</v>
      </c>
      <c r="C48" s="300"/>
      <c r="D48" s="217"/>
      <c r="E48" s="70"/>
      <c r="F48" s="70"/>
      <c r="G48" s="176"/>
      <c r="H48" s="71"/>
      <c r="I48" s="71"/>
      <c r="J48" s="71"/>
      <c r="K48" s="325"/>
      <c r="L48" s="94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309"/>
      <c r="B49" s="41" t="s">
        <v>469</v>
      </c>
      <c r="C49" s="300"/>
      <c r="D49" s="217"/>
      <c r="E49" s="70"/>
      <c r="F49" s="70"/>
      <c r="G49" s="70"/>
      <c r="H49" s="71"/>
      <c r="I49" s="71"/>
      <c r="J49" s="71"/>
      <c r="K49" s="70"/>
      <c r="L49" s="71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06"/>
      <c r="B50" s="79" t="s">
        <v>133</v>
      </c>
      <c r="C50" s="80">
        <v>1</v>
      </c>
      <c r="D50" s="81" t="s">
        <v>135</v>
      </c>
      <c r="E50" s="277"/>
      <c r="F50" s="70"/>
      <c r="G50" s="70"/>
      <c r="H50" s="71"/>
      <c r="I50" s="71"/>
      <c r="J50" s="71"/>
      <c r="K50" s="71"/>
      <c r="L50" s="71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282"/>
      <c r="B51" s="79" t="s">
        <v>145</v>
      </c>
      <c r="C51" s="80">
        <v>1</v>
      </c>
      <c r="D51" s="81" t="s">
        <v>464</v>
      </c>
      <c r="E51" s="164"/>
      <c r="F51" s="70"/>
      <c r="G51" s="70"/>
      <c r="H51" s="71"/>
      <c r="I51" s="71"/>
      <c r="J51" s="71"/>
      <c r="K51" s="71"/>
      <c r="L51" s="71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323"/>
      <c r="B52" s="79" t="s">
        <v>151</v>
      </c>
      <c r="C52" s="80">
        <v>1</v>
      </c>
      <c r="D52" s="81" t="s">
        <v>135</v>
      </c>
      <c r="E52" s="164"/>
      <c r="F52" s="70"/>
      <c r="G52" s="70"/>
      <c r="H52" s="71"/>
      <c r="I52" s="71"/>
      <c r="J52" s="71"/>
      <c r="K52" s="71"/>
      <c r="L52" s="71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323"/>
      <c r="B53" s="79" t="s">
        <v>70</v>
      </c>
      <c r="C53" s="80">
        <f>SUM(C50:C52)</f>
        <v>3</v>
      </c>
      <c r="D53" s="81" t="s">
        <v>135</v>
      </c>
      <c r="E53" s="164"/>
      <c r="F53" s="70"/>
      <c r="G53" s="70"/>
      <c r="H53" s="71"/>
      <c r="I53" s="71"/>
      <c r="J53" s="71"/>
      <c r="K53" s="71"/>
      <c r="L53" s="71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323"/>
      <c r="B54" s="301"/>
      <c r="C54" s="300"/>
      <c r="D54" s="217"/>
      <c r="E54" s="164"/>
      <c r="F54" s="70"/>
      <c r="G54" s="164"/>
      <c r="H54" s="71"/>
      <c r="I54" s="71"/>
      <c r="J54" s="71"/>
      <c r="K54" s="71"/>
      <c r="L54" s="71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331" t="s">
        <v>472</v>
      </c>
      <c r="B55" s="82" t="s">
        <v>473</v>
      </c>
      <c r="C55" s="156"/>
      <c r="D55" s="332"/>
      <c r="E55" s="333"/>
      <c r="F55" s="334"/>
      <c r="G55" s="70"/>
      <c r="H55" s="71"/>
      <c r="I55" s="71"/>
      <c r="J55" s="71"/>
      <c r="K55" s="70"/>
      <c r="L55" s="336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331" t="s">
        <v>474</v>
      </c>
      <c r="B56" s="337" t="s">
        <v>475</v>
      </c>
      <c r="C56" s="156"/>
      <c r="D56" s="332"/>
      <c r="E56" s="164"/>
      <c r="F56" s="70"/>
      <c r="G56" s="70"/>
      <c r="H56" s="71"/>
      <c r="I56" s="71"/>
      <c r="J56" s="71"/>
      <c r="K56" s="338"/>
      <c r="L56" s="338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339" t="s">
        <v>463</v>
      </c>
      <c r="B57" s="79" t="s">
        <v>133</v>
      </c>
      <c r="C57" s="150"/>
      <c r="D57" s="330"/>
      <c r="E57" s="164"/>
      <c r="F57" s="70"/>
      <c r="G57" s="70"/>
      <c r="H57" s="71"/>
      <c r="I57" s="71"/>
      <c r="J57" s="71"/>
      <c r="K57" s="338"/>
      <c r="L57" s="338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323"/>
      <c r="B58" s="79" t="s">
        <v>145</v>
      </c>
      <c r="C58" s="224" t="s">
        <v>477</v>
      </c>
      <c r="D58" s="330"/>
      <c r="E58" s="164"/>
      <c r="F58" s="70"/>
      <c r="G58" s="70"/>
      <c r="H58" s="71"/>
      <c r="I58" s="71"/>
      <c r="J58" s="71"/>
      <c r="K58" s="341"/>
      <c r="L58" s="341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323"/>
      <c r="B59" s="301" t="s">
        <v>151</v>
      </c>
      <c r="C59" s="300"/>
      <c r="D59" s="343"/>
      <c r="E59" s="164"/>
      <c r="F59" s="70"/>
      <c r="G59" s="70"/>
      <c r="H59" s="71"/>
      <c r="I59" s="71"/>
      <c r="J59" s="71"/>
      <c r="K59" s="341"/>
      <c r="L59" s="341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344"/>
      <c r="B60" s="79" t="s">
        <v>70</v>
      </c>
      <c r="C60" s="346"/>
      <c r="D60" s="199"/>
      <c r="E60" s="200"/>
      <c r="F60" s="200"/>
      <c r="G60" s="70"/>
      <c r="H60" s="71"/>
      <c r="I60" s="71"/>
      <c r="J60" s="71"/>
      <c r="K60" s="341"/>
      <c r="L60" s="341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344"/>
      <c r="B61" s="79"/>
      <c r="C61" s="346"/>
      <c r="D61" s="199"/>
      <c r="E61" s="200"/>
      <c r="F61" s="200"/>
      <c r="G61" s="70"/>
      <c r="H61" s="291"/>
      <c r="I61" s="71"/>
      <c r="J61" s="71"/>
      <c r="K61" s="341"/>
      <c r="L61" s="341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344"/>
      <c r="B62" s="79"/>
      <c r="C62" s="346"/>
      <c r="D62" s="199"/>
      <c r="E62" s="200"/>
      <c r="F62" s="200"/>
      <c r="G62" s="70"/>
      <c r="H62" s="291"/>
      <c r="I62" s="71"/>
      <c r="J62" s="71"/>
      <c r="K62" s="341"/>
      <c r="L62" s="341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351"/>
      <c r="B63" s="197"/>
      <c r="C63" s="346"/>
      <c r="D63" s="199"/>
      <c r="E63" s="200"/>
      <c r="F63" s="200"/>
      <c r="G63" s="200"/>
      <c r="H63" s="352"/>
      <c r="I63" s="203"/>
      <c r="J63" s="203"/>
      <c r="K63" s="341"/>
      <c r="L63" s="341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353"/>
      <c r="B64" s="109"/>
      <c r="C64" s="354"/>
      <c r="D64" s="138"/>
      <c r="E64" s="139"/>
      <c r="F64" s="139"/>
      <c r="G64" s="139"/>
      <c r="H64" s="290"/>
      <c r="I64" s="141"/>
      <c r="J64" s="141"/>
      <c r="K64" s="341"/>
      <c r="L64" s="341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355" t="s">
        <v>479</v>
      </c>
      <c r="B65" s="356" t="s">
        <v>480</v>
      </c>
      <c r="C65" s="357"/>
      <c r="D65" s="358"/>
      <c r="E65" s="53"/>
      <c r="F65" s="53"/>
      <c r="G65" s="53"/>
      <c r="H65" s="294"/>
      <c r="I65" s="209"/>
      <c r="J65" s="209"/>
      <c r="K65" s="70"/>
      <c r="L65" s="336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359" t="s">
        <v>481</v>
      </c>
      <c r="B66" s="360" t="s">
        <v>482</v>
      </c>
      <c r="C66" s="361"/>
      <c r="D66" s="362"/>
      <c r="E66" s="176"/>
      <c r="F66" s="70"/>
      <c r="G66" s="70"/>
      <c r="H66" s="71"/>
      <c r="I66" s="71"/>
      <c r="J66" s="71"/>
      <c r="K66" s="363"/>
      <c r="L66" s="341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339" t="s">
        <v>463</v>
      </c>
      <c r="B67" s="360" t="s">
        <v>483</v>
      </c>
      <c r="C67" s="361"/>
      <c r="D67" s="362"/>
      <c r="E67" s="70"/>
      <c r="F67" s="70"/>
      <c r="G67" s="70"/>
      <c r="H67" s="71"/>
      <c r="I67" s="71"/>
      <c r="J67" s="71"/>
      <c r="K67" s="341"/>
      <c r="L67" s="341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364"/>
      <c r="B68" s="360" t="s">
        <v>484</v>
      </c>
      <c r="C68" s="365"/>
      <c r="D68" s="366"/>
      <c r="E68" s="70"/>
      <c r="F68" s="70"/>
      <c r="G68" s="70"/>
      <c r="H68" s="71"/>
      <c r="I68" s="71"/>
      <c r="J68" s="71"/>
      <c r="K68" s="341"/>
      <c r="L68" s="341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364"/>
      <c r="B69" s="82" t="s">
        <v>485</v>
      </c>
      <c r="C69" s="367"/>
      <c r="D69" s="368"/>
      <c r="E69" s="70"/>
      <c r="F69" s="70"/>
      <c r="G69" s="70"/>
      <c r="H69" s="71"/>
      <c r="I69" s="71"/>
      <c r="J69" s="71"/>
      <c r="K69" s="341"/>
      <c r="L69" s="341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364"/>
      <c r="B70" s="79" t="s">
        <v>133</v>
      </c>
      <c r="C70" s="121">
        <v>1</v>
      </c>
      <c r="D70" s="81" t="s">
        <v>486</v>
      </c>
      <c r="E70" s="164"/>
      <c r="F70" s="70"/>
      <c r="G70" s="70"/>
      <c r="H70" s="71"/>
      <c r="I70" s="71"/>
      <c r="J70" s="71"/>
      <c r="K70" s="341"/>
      <c r="L70" s="341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42" customHeight="1">
      <c r="A71" s="364"/>
      <c r="B71" s="79" t="s">
        <v>145</v>
      </c>
      <c r="C71" s="121">
        <v>1</v>
      </c>
      <c r="D71" s="81" t="s">
        <v>487</v>
      </c>
      <c r="E71" s="369" t="s">
        <v>488</v>
      </c>
      <c r="F71" s="70"/>
      <c r="G71" s="70"/>
      <c r="H71" s="71"/>
      <c r="I71" s="71"/>
      <c r="J71" s="71"/>
      <c r="K71" s="341"/>
      <c r="L71" s="341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364"/>
      <c r="B72" s="79" t="s">
        <v>151</v>
      </c>
      <c r="C72" s="121">
        <v>1</v>
      </c>
      <c r="D72" s="81" t="s">
        <v>486</v>
      </c>
      <c r="E72" s="370"/>
      <c r="F72" s="70"/>
      <c r="G72" s="70"/>
      <c r="H72" s="71"/>
      <c r="I72" s="71"/>
      <c r="J72" s="71"/>
      <c r="K72" s="341"/>
      <c r="L72" s="341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364"/>
      <c r="B73" s="79" t="s">
        <v>70</v>
      </c>
      <c r="C73" s="121">
        <v>1</v>
      </c>
      <c r="D73" s="81" t="s">
        <v>486</v>
      </c>
      <c r="E73" s="70"/>
      <c r="F73" s="70"/>
      <c r="G73" s="70"/>
      <c r="H73" s="71"/>
      <c r="I73" s="71"/>
      <c r="J73" s="71"/>
      <c r="K73" s="341"/>
      <c r="L73" s="341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364"/>
      <c r="B74" s="1129" t="s">
        <v>489</v>
      </c>
      <c r="C74" s="1122"/>
      <c r="D74" s="1130"/>
      <c r="E74" s="70"/>
      <c r="F74" s="70"/>
      <c r="G74" s="70"/>
      <c r="H74" s="291"/>
      <c r="I74" s="71"/>
      <c r="J74" s="71"/>
      <c r="K74" s="341"/>
      <c r="L74" s="341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364"/>
      <c r="B75" s="301"/>
      <c r="C75" s="121"/>
      <c r="D75" s="81"/>
      <c r="E75" s="70"/>
      <c r="F75" s="70"/>
      <c r="G75" s="371"/>
      <c r="H75" s="291"/>
      <c r="I75" s="71"/>
      <c r="J75" s="71"/>
      <c r="K75" s="341"/>
      <c r="L75" s="341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359" t="s">
        <v>490</v>
      </c>
      <c r="B76" s="66" t="s">
        <v>77</v>
      </c>
      <c r="C76" s="121"/>
      <c r="D76" s="81"/>
      <c r="E76" s="70"/>
      <c r="F76" s="70"/>
      <c r="G76" s="70"/>
      <c r="H76" s="291"/>
      <c r="I76" s="71"/>
      <c r="J76" s="71"/>
      <c r="K76" s="70"/>
      <c r="L76" s="336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359" t="s">
        <v>491</v>
      </c>
      <c r="B77" s="79" t="s">
        <v>133</v>
      </c>
      <c r="C77" s="372">
        <v>300</v>
      </c>
      <c r="D77" s="81" t="s">
        <v>492</v>
      </c>
      <c r="E77" s="176"/>
      <c r="F77" s="70"/>
      <c r="G77" s="70"/>
      <c r="H77" s="291"/>
      <c r="I77" s="71"/>
      <c r="J77" s="71"/>
      <c r="K77" s="363"/>
      <c r="L77" s="341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339" t="s">
        <v>463</v>
      </c>
      <c r="B78" s="79" t="s">
        <v>145</v>
      </c>
      <c r="C78" s="372">
        <v>220</v>
      </c>
      <c r="D78" s="81" t="s">
        <v>493</v>
      </c>
      <c r="E78" s="70"/>
      <c r="F78" s="70"/>
      <c r="G78" s="70"/>
      <c r="H78" s="291"/>
      <c r="I78" s="71"/>
      <c r="J78" s="71"/>
      <c r="K78" s="341"/>
      <c r="L78" s="341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364"/>
      <c r="B79" s="79" t="s">
        <v>151</v>
      </c>
      <c r="C79" s="372">
        <v>330</v>
      </c>
      <c r="D79" s="81" t="s">
        <v>492</v>
      </c>
      <c r="E79" s="70"/>
      <c r="F79" s="70"/>
      <c r="G79" s="70"/>
      <c r="H79" s="291"/>
      <c r="I79" s="71"/>
      <c r="J79" s="71"/>
      <c r="K79" s="341"/>
      <c r="L79" s="341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364"/>
      <c r="B80" s="79" t="s">
        <v>70</v>
      </c>
      <c r="C80" s="80">
        <f>SUM(C77:C79)</f>
        <v>850</v>
      </c>
      <c r="D80" s="81" t="s">
        <v>492</v>
      </c>
      <c r="E80" s="70"/>
      <c r="F80" s="70"/>
      <c r="G80" s="70"/>
      <c r="H80" s="71"/>
      <c r="I80" s="71"/>
      <c r="J80" s="71"/>
      <c r="K80" s="341"/>
      <c r="L80" s="341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364"/>
      <c r="B81" s="1129" t="s">
        <v>494</v>
      </c>
      <c r="C81" s="1122"/>
      <c r="D81" s="1130"/>
      <c r="E81" s="70"/>
      <c r="F81" s="70"/>
      <c r="G81" s="70"/>
      <c r="H81" s="291"/>
      <c r="I81" s="71"/>
      <c r="J81" s="71"/>
      <c r="K81" s="341"/>
      <c r="L81" s="341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364"/>
      <c r="B82" s="79"/>
      <c r="C82" s="224"/>
      <c r="D82" s="81"/>
      <c r="E82" s="70"/>
      <c r="F82" s="70"/>
      <c r="G82" s="70"/>
      <c r="H82" s="291"/>
      <c r="I82" s="71"/>
      <c r="J82" s="71"/>
      <c r="K82" s="341"/>
      <c r="L82" s="341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39" t="s">
        <v>495</v>
      </c>
      <c r="B83" s="66" t="s">
        <v>81</v>
      </c>
      <c r="C83" s="373"/>
      <c r="D83" s="374"/>
      <c r="E83" s="70"/>
      <c r="F83" s="70"/>
      <c r="G83" s="70"/>
      <c r="H83" s="71"/>
      <c r="I83" s="71"/>
      <c r="J83" s="71"/>
      <c r="K83" s="375"/>
      <c r="L83" s="336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339" t="s">
        <v>496</v>
      </c>
      <c r="B84" s="66" t="s">
        <v>497</v>
      </c>
      <c r="C84" s="373"/>
      <c r="D84" s="374"/>
      <c r="E84" s="70"/>
      <c r="F84" s="70"/>
      <c r="G84" s="70"/>
      <c r="H84" s="71"/>
      <c r="I84" s="71"/>
      <c r="J84" s="71"/>
      <c r="K84" s="375"/>
      <c r="L84" s="376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320"/>
      <c r="B85" s="301" t="s">
        <v>133</v>
      </c>
      <c r="C85" s="377"/>
      <c r="D85" s="330"/>
      <c r="E85" s="70"/>
      <c r="F85" s="334"/>
      <c r="G85" s="70"/>
      <c r="H85" s="71"/>
      <c r="I85" s="71"/>
      <c r="J85" s="71"/>
      <c r="K85" s="94"/>
      <c r="L85" s="94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320"/>
      <c r="B86" s="301" t="s">
        <v>145</v>
      </c>
      <c r="C86" s="378" t="s">
        <v>498</v>
      </c>
      <c r="D86" s="81"/>
      <c r="E86" s="70"/>
      <c r="F86" s="334"/>
      <c r="G86" s="70"/>
      <c r="H86" s="71"/>
      <c r="I86" s="71"/>
      <c r="J86" s="71"/>
      <c r="K86" s="94"/>
      <c r="L86" s="94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320"/>
      <c r="B87" s="301" t="s">
        <v>151</v>
      </c>
      <c r="C87" s="379"/>
      <c r="D87" s="81"/>
      <c r="E87" s="70"/>
      <c r="F87" s="70"/>
      <c r="G87" s="70"/>
      <c r="H87" s="71"/>
      <c r="I87" s="71"/>
      <c r="J87" s="71"/>
      <c r="K87" s="94"/>
      <c r="L87" s="94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320"/>
      <c r="B88" s="301" t="s">
        <v>70</v>
      </c>
      <c r="C88" s="379"/>
      <c r="D88" s="81"/>
      <c r="E88" s="70"/>
      <c r="F88" s="70"/>
      <c r="G88" s="70"/>
      <c r="H88" s="71"/>
      <c r="I88" s="71"/>
      <c r="J88" s="71"/>
      <c r="K88" s="94"/>
      <c r="L88" s="94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380"/>
      <c r="B89" s="381"/>
      <c r="C89" s="382"/>
      <c r="D89" s="138"/>
      <c r="E89" s="139"/>
      <c r="F89" s="139"/>
      <c r="G89" s="139"/>
      <c r="H89" s="141"/>
      <c r="I89" s="141"/>
      <c r="J89" s="141"/>
      <c r="K89" s="94"/>
      <c r="L89" s="94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48" t="s">
        <v>499</v>
      </c>
      <c r="B90" s="49" t="s">
        <v>500</v>
      </c>
      <c r="C90" s="383"/>
      <c r="D90" s="384"/>
      <c r="E90" s="53"/>
      <c r="F90" s="53"/>
      <c r="G90" s="53"/>
      <c r="H90" s="209"/>
      <c r="I90" s="209"/>
      <c r="J90" s="209"/>
      <c r="K90" s="94"/>
      <c r="L90" s="336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331" t="s">
        <v>501</v>
      </c>
      <c r="B91" s="120" t="s">
        <v>502</v>
      </c>
      <c r="C91" s="373"/>
      <c r="D91" s="385"/>
      <c r="E91" s="70"/>
      <c r="F91" s="70"/>
      <c r="G91" s="70"/>
      <c r="H91" s="71"/>
      <c r="I91" s="71"/>
      <c r="J91" s="71"/>
      <c r="K91" s="94"/>
      <c r="L91" s="94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39"/>
      <c r="B92" s="66" t="s">
        <v>503</v>
      </c>
      <c r="C92" s="210"/>
      <c r="D92" s="210"/>
      <c r="E92" s="70"/>
      <c r="F92" s="334"/>
      <c r="G92" s="386"/>
      <c r="H92" s="71"/>
      <c r="I92" s="71"/>
      <c r="J92" s="71"/>
      <c r="K92" s="376"/>
      <c r="L92" s="376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387"/>
      <c r="B93" s="301" t="s">
        <v>133</v>
      </c>
      <c r="C93" s="388">
        <v>1</v>
      </c>
      <c r="D93" s="277"/>
      <c r="E93" s="70"/>
      <c r="F93" s="334"/>
      <c r="G93" s="386"/>
      <c r="H93" s="71"/>
      <c r="I93" s="71"/>
      <c r="J93" s="71"/>
      <c r="K93" s="94"/>
      <c r="L93" s="94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92"/>
      <c r="B94" s="301" t="s">
        <v>145</v>
      </c>
      <c r="C94" s="388">
        <v>1</v>
      </c>
      <c r="D94" s="123" t="s">
        <v>504</v>
      </c>
      <c r="E94" s="70"/>
      <c r="F94" s="70"/>
      <c r="G94" s="386"/>
      <c r="H94" s="71"/>
      <c r="I94" s="71"/>
      <c r="J94" s="71"/>
      <c r="K94" s="94"/>
      <c r="L94" s="94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389"/>
      <c r="B95" s="301" t="s">
        <v>151</v>
      </c>
      <c r="C95" s="388">
        <v>1</v>
      </c>
      <c r="D95" s="277"/>
      <c r="E95" s="70"/>
      <c r="F95" s="70"/>
      <c r="G95" s="386"/>
      <c r="H95" s="71"/>
      <c r="I95" s="71"/>
      <c r="J95" s="71"/>
      <c r="K95" s="94"/>
      <c r="L95" s="94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389"/>
      <c r="B96" s="301" t="s">
        <v>70</v>
      </c>
      <c r="C96" s="388">
        <v>1</v>
      </c>
      <c r="D96" s="277"/>
      <c r="E96" s="70"/>
      <c r="F96" s="70"/>
      <c r="G96" s="386"/>
      <c r="H96" s="71"/>
      <c r="I96" s="71"/>
      <c r="J96" s="71"/>
      <c r="K96" s="94"/>
      <c r="L96" s="94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389"/>
      <c r="B97" s="123" t="s">
        <v>505</v>
      </c>
      <c r="C97" s="277"/>
      <c r="D97" s="277"/>
      <c r="E97" s="70"/>
      <c r="F97" s="70"/>
      <c r="G97" s="386"/>
      <c r="H97" s="71"/>
      <c r="I97" s="71"/>
      <c r="J97" s="71"/>
      <c r="K97" s="94"/>
      <c r="L97" s="94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320"/>
      <c r="B98" s="301" t="s">
        <v>506</v>
      </c>
      <c r="C98" s="379"/>
      <c r="D98" s="81"/>
      <c r="E98" s="70"/>
      <c r="F98" s="70"/>
      <c r="G98" s="70"/>
      <c r="H98" s="71"/>
      <c r="I98" s="71"/>
      <c r="J98" s="71"/>
      <c r="K98" s="94"/>
      <c r="L98" s="94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364"/>
      <c r="B99" s="116"/>
      <c r="C99" s="390"/>
      <c r="D99" s="119"/>
      <c r="E99" s="70"/>
      <c r="F99" s="70"/>
      <c r="G99" s="70"/>
      <c r="H99" s="291"/>
      <c r="I99" s="71"/>
      <c r="J99" s="71"/>
      <c r="K99" s="341"/>
      <c r="L99" s="341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364"/>
      <c r="B100" s="66" t="s">
        <v>507</v>
      </c>
      <c r="C100" s="379"/>
      <c r="D100" s="81"/>
      <c r="E100" s="70"/>
      <c r="F100" s="70"/>
      <c r="G100" s="70"/>
      <c r="H100" s="71"/>
      <c r="I100" s="71"/>
      <c r="J100" s="71"/>
      <c r="K100" s="94"/>
      <c r="L100" s="336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364"/>
      <c r="B101" s="66" t="s">
        <v>508</v>
      </c>
      <c r="C101" s="379"/>
      <c r="D101" s="81"/>
      <c r="E101" s="70"/>
      <c r="F101" s="70"/>
      <c r="G101" s="333"/>
      <c r="H101" s="71"/>
      <c r="I101" s="71"/>
      <c r="J101" s="71"/>
      <c r="K101" s="94"/>
      <c r="L101" s="94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364"/>
      <c r="B102" s="66" t="s">
        <v>509</v>
      </c>
      <c r="C102" s="379"/>
      <c r="D102" s="224"/>
      <c r="E102" s="70"/>
      <c r="F102" s="70"/>
      <c r="G102" s="333"/>
      <c r="H102" s="71"/>
      <c r="I102" s="71"/>
      <c r="J102" s="71"/>
      <c r="K102" s="94"/>
      <c r="L102" s="94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364"/>
      <c r="B103" s="301" t="s">
        <v>133</v>
      </c>
      <c r="C103" s="391"/>
      <c r="D103" s="224"/>
      <c r="E103" s="70"/>
      <c r="F103" s="70"/>
      <c r="G103" s="277"/>
      <c r="H103" s="71"/>
      <c r="I103" s="71"/>
      <c r="J103" s="71"/>
      <c r="K103" s="94"/>
      <c r="L103" s="94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364"/>
      <c r="B104" s="301" t="s">
        <v>145</v>
      </c>
      <c r="C104" s="392" t="s">
        <v>510</v>
      </c>
      <c r="D104" s="224"/>
      <c r="E104" s="70"/>
      <c r="F104" s="70"/>
      <c r="G104" s="393"/>
      <c r="H104" s="71"/>
      <c r="I104" s="71"/>
      <c r="J104" s="71"/>
      <c r="K104" s="94"/>
      <c r="L104" s="94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364"/>
      <c r="B105" s="301" t="s">
        <v>151</v>
      </c>
      <c r="C105" s="391"/>
      <c r="D105" s="277"/>
      <c r="E105" s="70"/>
      <c r="F105" s="334"/>
      <c r="G105" s="393"/>
      <c r="H105" s="71"/>
      <c r="I105" s="71"/>
      <c r="J105" s="71"/>
      <c r="K105" s="376"/>
      <c r="L105" s="376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394"/>
      <c r="B106" s="301" t="s">
        <v>70</v>
      </c>
      <c r="C106" s="391"/>
      <c r="D106" s="277"/>
      <c r="E106" s="70"/>
      <c r="F106" s="334"/>
      <c r="G106" s="393"/>
      <c r="H106" s="71"/>
      <c r="I106" s="71"/>
      <c r="J106" s="71"/>
      <c r="K106" s="376"/>
      <c r="L106" s="376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394"/>
      <c r="B107" s="301"/>
      <c r="C107" s="391"/>
      <c r="D107" s="277"/>
      <c r="E107" s="70"/>
      <c r="F107" s="334"/>
      <c r="G107" s="393"/>
      <c r="H107" s="71"/>
      <c r="I107" s="71"/>
      <c r="J107" s="71"/>
      <c r="K107" s="376"/>
      <c r="L107" s="376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395"/>
      <c r="B108" s="381"/>
      <c r="C108" s="396"/>
      <c r="D108" s="396"/>
      <c r="E108" s="139"/>
      <c r="F108" s="397"/>
      <c r="G108" s="139"/>
      <c r="H108" s="141"/>
      <c r="I108" s="141"/>
      <c r="J108" s="141"/>
      <c r="K108" s="94"/>
      <c r="L108" s="94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5"/>
      <c r="B115" s="5"/>
      <c r="C115" s="5"/>
      <c r="D115" s="5"/>
      <c r="E115" s="5"/>
      <c r="F115" s="5"/>
      <c r="G115" s="5"/>
      <c r="H115" s="8"/>
      <c r="I115" s="6"/>
      <c r="J115" s="6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5"/>
      <c r="B116" s="5"/>
      <c r="C116" s="5"/>
      <c r="D116" s="5"/>
      <c r="E116" s="5"/>
      <c r="F116" s="5"/>
      <c r="G116" s="5"/>
      <c r="H116" s="8"/>
      <c r="I116" s="6"/>
      <c r="J116" s="6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5"/>
      <c r="B117" s="5"/>
      <c r="C117" s="5"/>
      <c r="D117" s="5"/>
      <c r="E117" s="5"/>
      <c r="F117" s="5"/>
      <c r="G117" s="5"/>
      <c r="H117" s="8"/>
      <c r="I117" s="6"/>
      <c r="J117" s="6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5"/>
      <c r="B118" s="5"/>
      <c r="C118" s="5"/>
      <c r="D118" s="5"/>
      <c r="E118" s="5"/>
      <c r="F118" s="5"/>
      <c r="G118" s="5"/>
      <c r="H118" s="8"/>
      <c r="I118" s="6"/>
      <c r="J118" s="6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5"/>
      <c r="B119" s="5"/>
      <c r="C119" s="5"/>
      <c r="D119" s="5"/>
      <c r="E119" s="5"/>
      <c r="F119" s="5"/>
      <c r="G119" s="5"/>
      <c r="H119" s="8"/>
      <c r="I119" s="6"/>
      <c r="J119" s="6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7.7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7.7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7.7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7.7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7.7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7.7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7.7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7.7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7.7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7.7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7.7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7.7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7.7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7.7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.7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7.7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7.7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7.7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7.7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7.7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7.7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7.7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7.7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7.7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7.7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7.7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7.7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7.7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7.7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7.7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7.7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7.7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7.7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7.7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7.7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7.7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7.7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7.7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7.7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7.7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7.7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7.7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7.7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7.7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7.7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7.7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7.7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7.7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7.7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7.7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7.7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7.7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7.7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7.7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7.7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7.7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7.7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7.7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7.7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7.7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7.7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7.7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7.7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7.7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7.7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7.7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7.7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7.7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7.7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7.7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7.7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7.7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7.7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7.7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7.7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7.7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7.7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7.7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7.7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7.7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7.7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7.7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7.7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7.7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7.7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7.7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7.7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7.7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7.7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7.7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7.7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7.7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7.7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7.7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7.7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7.7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7.7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7.7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7.7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7.7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7.7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7.7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7.7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7.7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7.7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7.7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7.7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7.7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7.7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7.7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7.7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7.7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7.7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7.7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7.7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7.7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7.7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7.7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7.7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7.7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7.7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7.7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7.7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7.7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7.7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7.7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7.7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7.7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7.7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7.7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7.7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7.7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7.7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7.7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7.7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7.7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7.7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7.7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7.7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7.7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7.7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7.7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7.7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7.7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7.7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7.7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7.7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7.7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7.7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7.7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7.7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7.7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7.7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7.7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7.7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7.7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7.7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7.7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7.7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7.7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7.7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7.7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7.7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7.7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.7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7.7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7.7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7.7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7.7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7.7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7.7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7.7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7.7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7.7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7.7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7.7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7.7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7.7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7.7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7.7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7.7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7.7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7.7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7.7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7.7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7.7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7.7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7.7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7.7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7.7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7.7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7.7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7.7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7.7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7.7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7.7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7.7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7.7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7.7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7.7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7.7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7.7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7.7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7.7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7.7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7.7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7.7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7.7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7.7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7.7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7.7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7.7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7.7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7.7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7.7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7.7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7.7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7.7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7.7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7.7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7.7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7.7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7.7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7.7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7.7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7.7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7.7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7.7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7.7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7.7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7.7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7.7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7.7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7.7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7.7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7.7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7.7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7.7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7.7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7.7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7.7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7.7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7.7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7.7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7.7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7.7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7.7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7.7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7.7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7.7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7.7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7.7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7.7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7.7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7.7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7.7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7.7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7.7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7.7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7.7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7.7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7.7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7.7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7.7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7.7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7.7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7.7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7.7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7.7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7.7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7.7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7.7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7.7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7.7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7.7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7.7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7.7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7.7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7.7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7.7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7.7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7.7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7.7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7.7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7.7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7.7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7.7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7.7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7.7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7.7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7.7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7.7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7.7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7.7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7.7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7.7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7.7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7.7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7.7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7.7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7.7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7.7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7.7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7.7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7.7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7.7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7.7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7.7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7.7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7.7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7.7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7.7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7.7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7.7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7.7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7.7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7.7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7.7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7.7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7.7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7.7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7.7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7.7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7.7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7.7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7.7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7.7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7.7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7.7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7.7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7.7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7.7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7.7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7.7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7.7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7.7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7.7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7.7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7.7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7.7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7.7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7.7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7.7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7.7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7.7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7.7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7.7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7.7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7.7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7.7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7.7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7.7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7.7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7.7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7.7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7.7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7.7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7.7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7.7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7.7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7.7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7.7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7.7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7.7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7.7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7.7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7.7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7.7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7.7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7.7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7.7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7.7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7.7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7.7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7.7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7.7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7.7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7.7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7.7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7.7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7.7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7.7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7.7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7.7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7.7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7.7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7.7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7.7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7.7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7.7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7.7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7.7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7.7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7.7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7.7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7.7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7.7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7.7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7.7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7.7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7.7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7.7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7.7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7.7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7.7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7.7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7.7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7.7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7.7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7.7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7.7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7.7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7.7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7.7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7.7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7.7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7.7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7.7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7.7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7.7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7.7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7.7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7.7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7.7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7.7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7.7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7.7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7.7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7.7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7.7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7.7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7.7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7.7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7.7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7.7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7.7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7.7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7.7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7.7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7.7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7.7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7.7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7.7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7.7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7.7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7.7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7.7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7.7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7.7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7.7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7.7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7.7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7.7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7.7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7.7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7.7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7.7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7.7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7.7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7.7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7.7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7.7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7.7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7.7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7.7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7.7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7.7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7.7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7.7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7.7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7.7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7.7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7.7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7.7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7.7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7.7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7.7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7.7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7.7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7.7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7.7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7.7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7.7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7.7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7.7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7.7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7.7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7.7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7.7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7.7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7.7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7.7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7.7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7.7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7.7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7.7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7.7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7.7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7.7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7.7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7.7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7.7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7.7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7.7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7.7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7.7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7.7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7.7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7.7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7.7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7.7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7.7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7.7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7.7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7.7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7.7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7.7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7.7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7.7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7.7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7.7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7.7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7.7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7.7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7.7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7.7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7.7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7.7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7.7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7.7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7.7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7.7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7.7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7.7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7.7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7.7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7.7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7.7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7.7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7.7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7.7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7.7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7.7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7.7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7.7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7.7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7.7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7.7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7.7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7.7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7.7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7.7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7.7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7.7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7.7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7.7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7.7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7.7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7.7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7.7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7.7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7.7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7.7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7.7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7.7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7.7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7.7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7.7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7.7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7.7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7.7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7.7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7.7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7.7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7.7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7.7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7.7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7.7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7.7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7.7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7.7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7.7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7.7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7.7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7.7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7.7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7.7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7.7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7.7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7.7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7.7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7.7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7.7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7.7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7.7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7.7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7.7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7.7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7.7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7.7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7.7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7.7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7.7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7.7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7.7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7.7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7.7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7.7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7.7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7.7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7.7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7.7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7.7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7.7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7.7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7.7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7.7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7.7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7.7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7.7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7.7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7.7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7.7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7.7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7.7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7.7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7.7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7.7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7.7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7.7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7.7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7.7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7.7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7.7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7.7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7.7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7.7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7.7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7.7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7.7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7.7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7.7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7.7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7.7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7.7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7.7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7.7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7.7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7.7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7.7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7.7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7.7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7.7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7.7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7.7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7.7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7.7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7.7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7.7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7.7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7.7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7.7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7.7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7.7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7.7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7.7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7.7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7.7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7.7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7.7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7.7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7.7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7.7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7.7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7.7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7.7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7.7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7.7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7.7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7.7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7.7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7.7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7.7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7.7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7.7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7.7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7.7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7.7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7.7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7.7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7.7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7.7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7.7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7.7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7.7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7.7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7.7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7.7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7.7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7.7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7.7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7.7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7.7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7.7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7.7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7.7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7.7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7.7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7.7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7.7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7.7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7.7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5">
    <mergeCell ref="B24:D24"/>
    <mergeCell ref="B25:D25"/>
    <mergeCell ref="B26:D26"/>
    <mergeCell ref="B74:D74"/>
    <mergeCell ref="B81:D81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00B050"/>
  </sheetPr>
  <dimension ref="A1:Z1000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E5" sqref="E5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5" width="16.375" customWidth="1"/>
    <col min="6" max="12" width="12.75" customWidth="1"/>
    <col min="13" max="13" width="14.625" customWidth="1"/>
    <col min="14" max="26" width="7.875" customWidth="1"/>
  </cols>
  <sheetData>
    <row r="1" spans="1:26" ht="27.75" customHeight="1">
      <c r="A1" s="1" t="s">
        <v>0</v>
      </c>
      <c r="B1" s="245"/>
      <c r="C1" s="247" t="s">
        <v>385</v>
      </c>
      <c r="D1" s="248"/>
      <c r="E1" s="249"/>
      <c r="F1" s="249"/>
      <c r="G1" s="249"/>
      <c r="H1" s="249"/>
      <c r="I1" s="249"/>
      <c r="J1" s="249"/>
      <c r="K1" s="250"/>
      <c r="L1" s="250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245"/>
      <c r="C2" s="247" t="s">
        <v>386</v>
      </c>
      <c r="D2" s="251"/>
      <c r="E2" s="249"/>
      <c r="F2" s="249"/>
      <c r="G2" s="249"/>
      <c r="H2" s="249"/>
      <c r="I2" s="249"/>
      <c r="J2" s="249"/>
      <c r="K2" s="250"/>
      <c r="L2" s="250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>
      <c r="A3" s="9" t="s">
        <v>9</v>
      </c>
      <c r="B3" s="252"/>
      <c r="C3" s="252" t="s">
        <v>11</v>
      </c>
      <c r="D3" s="252"/>
      <c r="E3" s="252" t="s">
        <v>13</v>
      </c>
      <c r="F3" s="252"/>
      <c r="G3" s="252"/>
      <c r="H3" s="252"/>
      <c r="I3" s="252" t="s">
        <v>17</v>
      </c>
      <c r="J3" s="249"/>
      <c r="K3" s="250"/>
      <c r="L3" s="250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customHeight="1">
      <c r="A4" s="253" t="s">
        <v>15</v>
      </c>
      <c r="B4" s="253"/>
      <c r="C4" s="12" t="s">
        <v>408</v>
      </c>
      <c r="D4" s="253"/>
      <c r="E4" s="253" t="s">
        <v>409</v>
      </c>
      <c r="F4" s="253"/>
      <c r="G4" s="253"/>
      <c r="H4" s="254"/>
      <c r="I4" s="254" t="s">
        <v>410</v>
      </c>
      <c r="J4" s="249"/>
      <c r="K4" s="250"/>
      <c r="L4" s="250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customHeight="1">
      <c r="A5" s="255" t="s">
        <v>412</v>
      </c>
      <c r="B5" s="253"/>
      <c r="C5" s="12" t="s">
        <v>413</v>
      </c>
      <c r="D5" s="253"/>
      <c r="E5" s="253" t="s">
        <v>415</v>
      </c>
      <c r="F5" s="253"/>
      <c r="G5" s="253"/>
      <c r="H5" s="254"/>
      <c r="I5" s="254" t="s">
        <v>417</v>
      </c>
      <c r="J5" s="249"/>
      <c r="K5" s="256"/>
      <c r="L5" s="250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customHeight="1">
      <c r="A6" s="253"/>
      <c r="B6" s="253"/>
      <c r="C6" s="12"/>
      <c r="D6" s="253"/>
      <c r="E6" s="253"/>
      <c r="F6" s="253"/>
      <c r="G6" s="253"/>
      <c r="H6" s="254"/>
      <c r="I6" s="254"/>
      <c r="J6" s="249"/>
      <c r="K6" s="250"/>
      <c r="L6" s="250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customHeight="1">
      <c r="A7" s="253"/>
      <c r="B7" s="253"/>
      <c r="C7" s="253"/>
      <c r="D7" s="253"/>
      <c r="E7" s="253"/>
      <c r="F7" s="253"/>
      <c r="G7" s="253"/>
      <c r="H7" s="254"/>
      <c r="I7" s="254"/>
      <c r="J7" s="249"/>
      <c r="K7" s="250"/>
      <c r="L7" s="250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customHeight="1">
      <c r="A8" s="257"/>
      <c r="B8" s="252"/>
      <c r="C8" s="252" t="s">
        <v>24</v>
      </c>
      <c r="D8" s="252"/>
      <c r="E8" s="252" t="s">
        <v>420</v>
      </c>
      <c r="F8" s="252"/>
      <c r="G8" s="252"/>
      <c r="H8" s="252"/>
      <c r="I8" s="252" t="s">
        <v>421</v>
      </c>
      <c r="J8" s="249"/>
      <c r="K8" s="250"/>
      <c r="L8" s="250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customHeight="1">
      <c r="A9" s="257"/>
      <c r="B9" s="252"/>
      <c r="C9" s="12" t="s">
        <v>408</v>
      </c>
      <c r="D9" s="253"/>
      <c r="E9" s="253" t="s">
        <v>423</v>
      </c>
      <c r="F9" s="253"/>
      <c r="G9" s="253"/>
      <c r="H9" s="254"/>
      <c r="I9" s="254" t="s">
        <v>425</v>
      </c>
      <c r="J9" s="249"/>
      <c r="K9" s="250"/>
      <c r="L9" s="250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customHeight="1">
      <c r="A10" s="257"/>
      <c r="B10" s="252"/>
      <c r="C10" s="12" t="s">
        <v>413</v>
      </c>
      <c r="D10" s="253"/>
      <c r="E10" s="253"/>
      <c r="F10" s="253"/>
      <c r="G10" s="253"/>
      <c r="H10" s="254"/>
      <c r="I10" s="254"/>
      <c r="J10" s="249"/>
      <c r="K10" s="250"/>
      <c r="L10" s="250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customHeight="1">
      <c r="A11" s="257"/>
      <c r="B11" s="252"/>
      <c r="C11" s="253"/>
      <c r="D11" s="252"/>
      <c r="E11" s="253"/>
      <c r="F11" s="253"/>
      <c r="G11" s="253"/>
      <c r="H11" s="254"/>
      <c r="I11" s="254"/>
      <c r="J11" s="249"/>
      <c r="K11" s="250"/>
      <c r="L11" s="250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customHeight="1">
      <c r="A12" s="258" t="s">
        <v>29</v>
      </c>
      <c r="B12" s="1126" t="s">
        <v>31</v>
      </c>
      <c r="C12" s="1101"/>
      <c r="D12" s="1102"/>
      <c r="E12" s="259"/>
      <c r="F12" s="259"/>
      <c r="G12" s="259"/>
      <c r="H12" s="259"/>
      <c r="I12" s="259"/>
      <c r="J12" s="259"/>
      <c r="K12" s="259"/>
      <c r="L12" s="259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customHeight="1">
      <c r="A13" s="260" t="s">
        <v>44</v>
      </c>
      <c r="B13" s="1127" t="s">
        <v>51</v>
      </c>
      <c r="C13" s="1110"/>
      <c r="D13" s="1111"/>
      <c r="E13" s="261" t="s">
        <v>33</v>
      </c>
      <c r="F13" s="261" t="s">
        <v>37</v>
      </c>
      <c r="G13" s="261" t="s">
        <v>38</v>
      </c>
      <c r="H13" s="261" t="s">
        <v>39</v>
      </c>
      <c r="I13" s="261" t="s">
        <v>40</v>
      </c>
      <c r="J13" s="261" t="s">
        <v>41</v>
      </c>
      <c r="K13" s="261" t="s">
        <v>42</v>
      </c>
      <c r="L13" s="261" t="s">
        <v>43</v>
      </c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customHeight="1">
      <c r="A14" s="262"/>
      <c r="B14" s="1128" t="s">
        <v>62</v>
      </c>
      <c r="C14" s="1114"/>
      <c r="D14" s="1115"/>
      <c r="E14" s="263"/>
      <c r="F14" s="263"/>
      <c r="G14" s="263"/>
      <c r="H14" s="263"/>
      <c r="I14" s="263"/>
      <c r="J14" s="263"/>
      <c r="K14" s="263"/>
      <c r="L14" s="263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customHeight="1">
      <c r="A15" s="32" t="s">
        <v>430</v>
      </c>
      <c r="B15" s="264" t="s">
        <v>431</v>
      </c>
      <c r="C15" s="265"/>
      <c r="D15" s="266"/>
      <c r="E15" s="53"/>
      <c r="F15" s="53"/>
      <c r="G15" s="53"/>
      <c r="H15" s="209"/>
      <c r="I15" s="209"/>
      <c r="J15" s="209"/>
      <c r="K15" s="71"/>
      <c r="L15" s="71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267" t="s">
        <v>432</v>
      </c>
      <c r="B16" s="268" t="s">
        <v>433</v>
      </c>
      <c r="C16" s="269"/>
      <c r="D16" s="271"/>
      <c r="E16" s="70"/>
      <c r="F16" s="70"/>
      <c r="G16" s="70"/>
      <c r="H16" s="71"/>
      <c r="I16" s="71"/>
      <c r="J16" s="71"/>
      <c r="K16" s="71"/>
      <c r="L16" s="71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267" t="s">
        <v>435</v>
      </c>
      <c r="B17" s="274"/>
      <c r="C17" s="269"/>
      <c r="D17" s="275"/>
      <c r="E17" s="70"/>
      <c r="F17" s="70"/>
      <c r="G17" s="70"/>
      <c r="H17" s="71"/>
      <c r="I17" s="71"/>
      <c r="J17" s="71"/>
      <c r="K17" s="71"/>
      <c r="L17" s="71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276"/>
      <c r="B18" s="268"/>
      <c r="C18" s="80"/>
      <c r="D18" s="81"/>
      <c r="E18" s="70"/>
      <c r="F18" s="70"/>
      <c r="G18" s="70"/>
      <c r="H18" s="71"/>
      <c r="I18" s="71"/>
      <c r="J18" s="71"/>
      <c r="K18" s="71"/>
      <c r="L18" s="71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276"/>
      <c r="B19" s="268"/>
      <c r="C19" s="278"/>
      <c r="D19" s="225"/>
      <c r="E19" s="70"/>
      <c r="F19" s="70"/>
      <c r="G19" s="70"/>
      <c r="H19" s="71"/>
      <c r="I19" s="71"/>
      <c r="J19" s="71"/>
      <c r="K19" s="71"/>
      <c r="L19" s="71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276"/>
      <c r="B20" s="280" t="s">
        <v>440</v>
      </c>
      <c r="C20" s="281"/>
      <c r="D20" s="283"/>
      <c r="E20" s="70"/>
      <c r="F20" s="284"/>
      <c r="G20" s="70"/>
      <c r="H20" s="71"/>
      <c r="I20" s="71"/>
      <c r="J20" s="71"/>
      <c r="K20" s="71"/>
      <c r="L20" s="71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286"/>
      <c r="B21" s="268" t="s">
        <v>70</v>
      </c>
      <c r="C21" s="288" t="s">
        <v>441</v>
      </c>
      <c r="D21" s="81"/>
      <c r="E21" s="70"/>
      <c r="F21" s="70"/>
      <c r="G21" s="70"/>
      <c r="H21" s="71"/>
      <c r="I21" s="71"/>
      <c r="J21" s="71"/>
      <c r="K21" s="71"/>
      <c r="L21" s="7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286"/>
      <c r="B22" s="268"/>
      <c r="C22" s="288" t="s">
        <v>442</v>
      </c>
      <c r="D22" s="81"/>
      <c r="E22" s="70"/>
      <c r="F22" s="70"/>
      <c r="G22" s="70"/>
      <c r="H22" s="71"/>
      <c r="I22" s="71"/>
      <c r="J22" s="71"/>
      <c r="K22" s="71"/>
      <c r="L22" s="71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276"/>
      <c r="B23" s="295"/>
      <c r="C23" s="281"/>
      <c r="D23" s="283"/>
      <c r="E23" s="70"/>
      <c r="F23" s="70"/>
      <c r="G23" s="70"/>
      <c r="H23" s="71"/>
      <c r="I23" s="71"/>
      <c r="J23" s="71"/>
      <c r="K23" s="71"/>
      <c r="L23" s="71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276"/>
      <c r="B24" s="297" t="s">
        <v>445</v>
      </c>
      <c r="C24" s="299"/>
      <c r="D24" s="220"/>
      <c r="E24" s="70"/>
      <c r="F24" s="70"/>
      <c r="G24" s="70"/>
      <c r="H24" s="71"/>
      <c r="I24" s="71"/>
      <c r="J24" s="71"/>
      <c r="K24" s="159"/>
      <c r="L24" s="57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276"/>
      <c r="B25" s="297" t="s">
        <v>447</v>
      </c>
      <c r="C25" s="299"/>
      <c r="D25" s="220"/>
      <c r="E25" s="70"/>
      <c r="F25" s="70"/>
      <c r="G25" s="70"/>
      <c r="H25" s="71"/>
      <c r="I25" s="71"/>
      <c r="J25" s="71"/>
      <c r="K25" s="71"/>
      <c r="L25" s="71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276"/>
      <c r="B26" s="268" t="s">
        <v>449</v>
      </c>
      <c r="C26" s="302"/>
      <c r="D26" s="212"/>
      <c r="E26" s="70"/>
      <c r="F26" s="70"/>
      <c r="G26" s="70"/>
      <c r="H26" s="71"/>
      <c r="I26" s="71"/>
      <c r="J26" s="71"/>
      <c r="K26" s="71"/>
      <c r="L26" s="71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42" customHeight="1">
      <c r="A27" s="276"/>
      <c r="B27" s="268" t="s">
        <v>452</v>
      </c>
      <c r="C27" s="278" t="s">
        <v>453</v>
      </c>
      <c r="D27" s="212"/>
      <c r="E27" s="305" t="s">
        <v>454</v>
      </c>
      <c r="F27" s="70"/>
      <c r="G27" s="70"/>
      <c r="H27" s="71"/>
      <c r="I27" s="71"/>
      <c r="J27" s="71"/>
      <c r="K27" s="71"/>
      <c r="L27" s="71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276"/>
      <c r="B28" s="268" t="s">
        <v>455</v>
      </c>
      <c r="C28" s="302"/>
      <c r="D28" s="212"/>
      <c r="E28" s="70"/>
      <c r="F28" s="70"/>
      <c r="G28" s="70"/>
      <c r="H28" s="71"/>
      <c r="I28" s="71"/>
      <c r="J28" s="71"/>
      <c r="K28" s="71"/>
      <c r="L28" s="71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276"/>
      <c r="B29" s="268" t="s">
        <v>70</v>
      </c>
      <c r="C29" s="278"/>
      <c r="D29" s="225"/>
      <c r="E29" s="70"/>
      <c r="F29" s="70"/>
      <c r="G29" s="70"/>
      <c r="H29" s="71"/>
      <c r="I29" s="71"/>
      <c r="J29" s="71"/>
      <c r="K29" s="71"/>
      <c r="L29" s="71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307"/>
      <c r="B30" s="295"/>
      <c r="C30" s="281"/>
      <c r="D30" s="283"/>
      <c r="E30" s="277"/>
      <c r="F30" s="70"/>
      <c r="G30" s="70"/>
      <c r="H30" s="71"/>
      <c r="I30" s="71"/>
      <c r="J30" s="71"/>
      <c r="K30" s="71"/>
      <c r="L30" s="71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308"/>
      <c r="B31" s="310"/>
      <c r="C31" s="312"/>
      <c r="D31" s="314"/>
      <c r="E31" s="315"/>
      <c r="F31" s="200"/>
      <c r="G31" s="200"/>
      <c r="H31" s="203"/>
      <c r="I31" s="203"/>
      <c r="J31" s="203"/>
      <c r="K31" s="71"/>
      <c r="L31" s="71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308"/>
      <c r="B32" s="310"/>
      <c r="C32" s="312"/>
      <c r="D32" s="314"/>
      <c r="E32" s="315"/>
      <c r="F32" s="200"/>
      <c r="G32" s="200"/>
      <c r="H32" s="203"/>
      <c r="I32" s="203"/>
      <c r="J32" s="203"/>
      <c r="K32" s="203"/>
      <c r="L32" s="203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48" t="s">
        <v>461</v>
      </c>
      <c r="B33" s="317" t="s">
        <v>462</v>
      </c>
      <c r="C33" s="318"/>
      <c r="D33" s="319"/>
      <c r="E33" s="53"/>
      <c r="F33" s="53"/>
      <c r="G33" s="53"/>
      <c r="H33" s="55"/>
      <c r="I33" s="55"/>
      <c r="J33" s="55"/>
      <c r="K33" s="321"/>
      <c r="L33" s="322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39" t="s">
        <v>114</v>
      </c>
      <c r="B34" s="82" t="s">
        <v>465</v>
      </c>
      <c r="C34" s="156"/>
      <c r="D34" s="151"/>
      <c r="E34" s="70"/>
      <c r="F34" s="70"/>
      <c r="G34" s="70"/>
      <c r="H34" s="94"/>
      <c r="I34" s="94"/>
      <c r="J34" s="94"/>
      <c r="K34" s="94"/>
      <c r="L34" s="94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39" t="s">
        <v>131</v>
      </c>
      <c r="B35" s="82" t="s">
        <v>90</v>
      </c>
      <c r="C35" s="156"/>
      <c r="D35" s="151"/>
      <c r="E35" s="70"/>
      <c r="F35" s="70"/>
      <c r="G35" s="70"/>
      <c r="H35" s="71"/>
      <c r="I35" s="71"/>
      <c r="J35" s="71"/>
      <c r="K35" s="159"/>
      <c r="L35" s="71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39"/>
      <c r="B36" s="79" t="s">
        <v>133</v>
      </c>
      <c r="C36" s="80">
        <v>43</v>
      </c>
      <c r="D36" s="81" t="s">
        <v>373</v>
      </c>
      <c r="E36" s="70"/>
      <c r="F36" s="70"/>
      <c r="G36" s="70"/>
      <c r="H36" s="71"/>
      <c r="I36" s="71"/>
      <c r="J36" s="71"/>
      <c r="K36" s="159"/>
      <c r="L36" s="71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214"/>
      <c r="B37" s="79" t="s">
        <v>145</v>
      </c>
      <c r="C37" s="80">
        <v>42</v>
      </c>
      <c r="D37" s="81" t="s">
        <v>467</v>
      </c>
      <c r="E37" s="326" t="s">
        <v>468</v>
      </c>
      <c r="F37" s="70"/>
      <c r="G37" s="70"/>
      <c r="H37" s="71"/>
      <c r="I37" s="71"/>
      <c r="J37" s="71"/>
      <c r="K37" s="159"/>
      <c r="L37" s="71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327"/>
      <c r="B38" s="79" t="s">
        <v>151</v>
      </c>
      <c r="C38" s="80">
        <v>48</v>
      </c>
      <c r="D38" s="328" t="s">
        <v>470</v>
      </c>
      <c r="E38" s="70"/>
      <c r="F38" s="70"/>
      <c r="G38" s="70"/>
      <c r="H38" s="71"/>
      <c r="I38" s="71"/>
      <c r="J38" s="71"/>
      <c r="K38" s="159"/>
      <c r="L38" s="71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221"/>
      <c r="B39" s="79" t="s">
        <v>471</v>
      </c>
      <c r="C39" s="80">
        <f>SUM(C36:C38)</f>
        <v>133</v>
      </c>
      <c r="D39" s="81" t="s">
        <v>373</v>
      </c>
      <c r="E39" s="70"/>
      <c r="F39" s="70"/>
      <c r="G39" s="70"/>
      <c r="H39" s="71"/>
      <c r="I39" s="71"/>
      <c r="J39" s="71"/>
      <c r="K39" s="159"/>
      <c r="L39" s="71"/>
      <c r="M39" s="6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221"/>
      <c r="B40" s="329"/>
      <c r="C40" s="150"/>
      <c r="D40" s="330"/>
      <c r="E40" s="214"/>
      <c r="F40" s="214"/>
      <c r="G40" s="214"/>
      <c r="H40" s="94"/>
      <c r="I40" s="94"/>
      <c r="J40" s="94"/>
      <c r="K40" s="94"/>
      <c r="L40" s="94"/>
      <c r="M40" s="6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221"/>
      <c r="B41" s="82" t="s">
        <v>94</v>
      </c>
      <c r="C41" s="156"/>
      <c r="D41" s="151"/>
      <c r="E41" s="70"/>
      <c r="F41" s="70"/>
      <c r="G41" s="70"/>
      <c r="H41" s="335"/>
      <c r="I41" s="94"/>
      <c r="J41" s="94"/>
      <c r="K41" s="94"/>
      <c r="L41" s="94"/>
      <c r="M41" s="76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267"/>
      <c r="B42" s="79" t="s">
        <v>133</v>
      </c>
      <c r="C42" s="80">
        <v>1</v>
      </c>
      <c r="D42" s="81" t="s">
        <v>135</v>
      </c>
      <c r="E42" s="70"/>
      <c r="F42" s="5"/>
      <c r="G42" s="70"/>
      <c r="H42" s="184"/>
      <c r="I42" s="71"/>
      <c r="J42" s="185"/>
      <c r="K42" s="94"/>
      <c r="L42" s="94"/>
      <c r="M42" s="90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39"/>
      <c r="B43" s="79" t="s">
        <v>145</v>
      </c>
      <c r="C43" s="80">
        <v>1</v>
      </c>
      <c r="D43" s="81" t="s">
        <v>146</v>
      </c>
      <c r="E43" s="340" t="s">
        <v>476</v>
      </c>
      <c r="F43" s="70"/>
      <c r="G43" s="70"/>
      <c r="H43" s="184"/>
      <c r="I43" s="71"/>
      <c r="J43" s="185"/>
      <c r="K43" s="56"/>
      <c r="L43" s="57"/>
      <c r="M43" s="99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06"/>
      <c r="B44" s="79" t="s">
        <v>151</v>
      </c>
      <c r="C44" s="80">
        <v>1</v>
      </c>
      <c r="D44" s="81" t="s">
        <v>478</v>
      </c>
      <c r="E44" s="342"/>
      <c r="F44" s="70"/>
      <c r="G44" s="70"/>
      <c r="H44" s="184"/>
      <c r="I44" s="71"/>
      <c r="J44" s="185"/>
      <c r="K44" s="96"/>
      <c r="L44" s="73"/>
      <c r="M44" s="99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6"/>
      <c r="B45" s="109" t="s">
        <v>70</v>
      </c>
      <c r="C45" s="137">
        <f>SUM(C42:C44)</f>
        <v>3</v>
      </c>
      <c r="D45" s="138" t="s">
        <v>135</v>
      </c>
      <c r="E45" s="345"/>
      <c r="F45" s="139"/>
      <c r="G45" s="139"/>
      <c r="H45" s="347"/>
      <c r="I45" s="141"/>
      <c r="J45" s="348"/>
      <c r="K45" s="349"/>
      <c r="L45" s="350"/>
      <c r="M45" s="99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5"/>
      <c r="B46" s="5"/>
      <c r="C46" s="5"/>
      <c r="D46" s="5"/>
      <c r="E46" s="5"/>
      <c r="F46" s="5"/>
      <c r="G46" s="5"/>
      <c r="H46" s="237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5"/>
      <c r="B47" s="5"/>
      <c r="C47" s="5"/>
      <c r="D47" s="5"/>
      <c r="E47" s="5"/>
      <c r="F47" s="5"/>
      <c r="G47" s="5"/>
      <c r="H47" s="8"/>
      <c r="I47" s="6"/>
      <c r="J47" s="6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5"/>
      <c r="B48" s="5"/>
      <c r="C48" s="5"/>
      <c r="D48" s="5"/>
      <c r="E48" s="5"/>
      <c r="F48" s="5"/>
      <c r="G48" s="5"/>
      <c r="H48" s="8"/>
      <c r="I48" s="6"/>
      <c r="J48" s="6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5"/>
      <c r="B49" s="5"/>
      <c r="C49" s="5"/>
      <c r="D49" s="5"/>
      <c r="E49" s="5"/>
      <c r="F49" s="5"/>
      <c r="G49" s="5"/>
      <c r="H49" s="8"/>
      <c r="I49" s="6"/>
      <c r="J49" s="6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5"/>
      <c r="B50" s="5"/>
      <c r="C50" s="5"/>
      <c r="D50" s="5"/>
      <c r="E50" s="5"/>
      <c r="F50" s="5"/>
      <c r="G50" s="5"/>
      <c r="H50" s="8"/>
      <c r="I50" s="6"/>
      <c r="J50" s="6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5"/>
      <c r="B51" s="5"/>
      <c r="C51" s="5"/>
      <c r="D51" s="5"/>
      <c r="E51" s="5"/>
      <c r="F51" s="5"/>
      <c r="G51" s="5"/>
      <c r="H51" s="8"/>
      <c r="I51" s="6"/>
      <c r="J51" s="6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5"/>
      <c r="B52" s="5"/>
      <c r="C52" s="5"/>
      <c r="D52" s="5"/>
      <c r="E52" s="5"/>
      <c r="F52" s="5"/>
      <c r="G52" s="5"/>
      <c r="H52" s="237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5"/>
      <c r="B53" s="5"/>
      <c r="C53" s="5"/>
      <c r="D53" s="5"/>
      <c r="E53" s="5"/>
      <c r="F53" s="5"/>
      <c r="G53" s="5"/>
      <c r="H53" s="237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5"/>
      <c r="B54" s="5"/>
      <c r="C54" s="5"/>
      <c r="D54" s="5"/>
      <c r="E54" s="5"/>
      <c r="F54" s="5"/>
      <c r="G54" s="5"/>
      <c r="H54" s="237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5"/>
      <c r="B55" s="5"/>
      <c r="C55" s="5"/>
      <c r="D55" s="5"/>
      <c r="E55" s="5"/>
      <c r="F55" s="5"/>
      <c r="G55" s="5"/>
      <c r="H55" s="237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5"/>
      <c r="B56" s="5"/>
      <c r="C56" s="5"/>
      <c r="D56" s="5"/>
      <c r="E56" s="5"/>
      <c r="F56" s="5"/>
      <c r="G56" s="5"/>
      <c r="H56" s="237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5"/>
      <c r="B57" s="5"/>
      <c r="C57" s="5"/>
      <c r="D57" s="5"/>
      <c r="E57" s="5"/>
      <c r="F57" s="5"/>
      <c r="G57" s="5"/>
      <c r="H57" s="237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5"/>
      <c r="B58" s="5"/>
      <c r="C58" s="5"/>
      <c r="D58" s="5"/>
      <c r="E58" s="5"/>
      <c r="F58" s="5"/>
      <c r="G58" s="5"/>
      <c r="H58" s="237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5"/>
      <c r="B59" s="5"/>
      <c r="C59" s="5"/>
      <c r="D59" s="5"/>
      <c r="E59" s="5"/>
      <c r="F59" s="5"/>
      <c r="G59" s="5"/>
      <c r="H59" s="237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5"/>
      <c r="B60" s="5"/>
      <c r="C60" s="5"/>
      <c r="D60" s="5"/>
      <c r="E60" s="5"/>
      <c r="F60" s="5"/>
      <c r="G60" s="5"/>
      <c r="H60" s="237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5"/>
      <c r="B61" s="5"/>
      <c r="C61" s="5"/>
      <c r="D61" s="5"/>
      <c r="E61" s="5"/>
      <c r="F61" s="5"/>
      <c r="G61" s="5"/>
      <c r="H61" s="237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5"/>
      <c r="B62" s="5"/>
      <c r="C62" s="5"/>
      <c r="D62" s="5"/>
      <c r="E62" s="5"/>
      <c r="F62" s="5"/>
      <c r="G62" s="5"/>
      <c r="H62" s="237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5"/>
      <c r="B63" s="5"/>
      <c r="C63" s="5"/>
      <c r="D63" s="5"/>
      <c r="E63" s="5"/>
      <c r="F63" s="5"/>
      <c r="G63" s="5"/>
      <c r="H63" s="237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5"/>
      <c r="B64" s="5"/>
      <c r="C64" s="5"/>
      <c r="D64" s="5"/>
      <c r="E64" s="5"/>
      <c r="F64" s="5"/>
      <c r="G64" s="5"/>
      <c r="H64" s="237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5"/>
      <c r="B65" s="5"/>
      <c r="C65" s="5"/>
      <c r="D65" s="5"/>
      <c r="E65" s="5"/>
      <c r="F65" s="5"/>
      <c r="G65" s="5"/>
      <c r="H65" s="237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5"/>
      <c r="B66" s="5"/>
      <c r="C66" s="5"/>
      <c r="D66" s="5"/>
      <c r="E66" s="5"/>
      <c r="F66" s="5"/>
      <c r="G66" s="5"/>
      <c r="H66" s="237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5"/>
      <c r="B67" s="5"/>
      <c r="C67" s="5"/>
      <c r="D67" s="5"/>
      <c r="E67" s="5"/>
      <c r="F67" s="5"/>
      <c r="G67" s="5"/>
      <c r="H67" s="237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5"/>
      <c r="B68" s="5"/>
      <c r="C68" s="5"/>
      <c r="D68" s="5"/>
      <c r="E68" s="5"/>
      <c r="F68" s="5"/>
      <c r="G68" s="5"/>
      <c r="H68" s="237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5"/>
      <c r="B69" s="5"/>
      <c r="C69" s="5"/>
      <c r="D69" s="5"/>
      <c r="E69" s="5"/>
      <c r="F69" s="5"/>
      <c r="G69" s="5"/>
      <c r="H69" s="237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5"/>
      <c r="B70" s="5"/>
      <c r="C70" s="5"/>
      <c r="D70" s="5"/>
      <c r="E70" s="5"/>
      <c r="F70" s="5"/>
      <c r="G70" s="5"/>
      <c r="H70" s="237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5"/>
      <c r="B71" s="5"/>
      <c r="C71" s="5"/>
      <c r="D71" s="5"/>
      <c r="E71" s="5"/>
      <c r="F71" s="5"/>
      <c r="G71" s="5"/>
      <c r="H71" s="237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5"/>
      <c r="B72" s="5"/>
      <c r="C72" s="5"/>
      <c r="D72" s="5"/>
      <c r="E72" s="5"/>
      <c r="F72" s="5"/>
      <c r="G72" s="5"/>
      <c r="H72" s="237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5"/>
      <c r="B73" s="5"/>
      <c r="C73" s="5"/>
      <c r="D73" s="5"/>
      <c r="E73" s="5"/>
      <c r="F73" s="5"/>
      <c r="G73" s="5"/>
      <c r="H73" s="237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5"/>
      <c r="B74" s="5"/>
      <c r="C74" s="5"/>
      <c r="D74" s="5"/>
      <c r="E74" s="5"/>
      <c r="F74" s="5"/>
      <c r="G74" s="5"/>
      <c r="H74" s="237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5"/>
      <c r="B75" s="5"/>
      <c r="C75" s="5"/>
      <c r="D75" s="5"/>
      <c r="E75" s="5"/>
      <c r="F75" s="5"/>
      <c r="G75" s="5"/>
      <c r="H75" s="237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5"/>
      <c r="B76" s="5"/>
      <c r="C76" s="5"/>
      <c r="D76" s="5"/>
      <c r="E76" s="5"/>
      <c r="F76" s="5"/>
      <c r="G76" s="5"/>
      <c r="H76" s="237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5"/>
      <c r="B77" s="5"/>
      <c r="C77" s="5"/>
      <c r="D77" s="5"/>
      <c r="E77" s="5"/>
      <c r="F77" s="5"/>
      <c r="G77" s="5"/>
      <c r="H77" s="237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5"/>
      <c r="B78" s="5"/>
      <c r="C78" s="5"/>
      <c r="D78" s="5"/>
      <c r="E78" s="5"/>
      <c r="F78" s="5"/>
      <c r="G78" s="5"/>
      <c r="H78" s="237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5"/>
      <c r="B79" s="5"/>
      <c r="C79" s="5"/>
      <c r="D79" s="5"/>
      <c r="E79" s="5"/>
      <c r="F79" s="5"/>
      <c r="G79" s="5"/>
      <c r="H79" s="237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5"/>
      <c r="B80" s="5"/>
      <c r="C80" s="5"/>
      <c r="D80" s="5"/>
      <c r="E80" s="5"/>
      <c r="F80" s="5"/>
      <c r="G80" s="5"/>
      <c r="H80" s="237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5"/>
      <c r="B81" s="5"/>
      <c r="C81" s="5"/>
      <c r="D81" s="5"/>
      <c r="E81" s="5"/>
      <c r="F81" s="5"/>
      <c r="G81" s="5"/>
      <c r="H81" s="237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5"/>
      <c r="B82" s="5"/>
      <c r="C82" s="5"/>
      <c r="D82" s="5"/>
      <c r="E82" s="5"/>
      <c r="F82" s="5"/>
      <c r="G82" s="5"/>
      <c r="H82" s="237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5"/>
      <c r="B83" s="5"/>
      <c r="C83" s="5"/>
      <c r="D83" s="5"/>
      <c r="E83" s="5"/>
      <c r="F83" s="5"/>
      <c r="G83" s="5"/>
      <c r="H83" s="237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5"/>
      <c r="B84" s="5"/>
      <c r="C84" s="5"/>
      <c r="D84" s="5"/>
      <c r="E84" s="5"/>
      <c r="F84" s="5"/>
      <c r="G84" s="5"/>
      <c r="H84" s="237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5"/>
      <c r="B85" s="5"/>
      <c r="C85" s="5"/>
      <c r="D85" s="5"/>
      <c r="E85" s="5"/>
      <c r="F85" s="5"/>
      <c r="G85" s="5"/>
      <c r="H85" s="237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5"/>
      <c r="B86" s="5"/>
      <c r="C86" s="5"/>
      <c r="D86" s="5"/>
      <c r="E86" s="5"/>
      <c r="F86" s="5"/>
      <c r="G86" s="5"/>
      <c r="H86" s="237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5"/>
      <c r="B87" s="5"/>
      <c r="C87" s="5"/>
      <c r="D87" s="5"/>
      <c r="E87" s="5"/>
      <c r="F87" s="5"/>
      <c r="G87" s="5"/>
      <c r="H87" s="237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5"/>
      <c r="B88" s="5"/>
      <c r="C88" s="5"/>
      <c r="D88" s="5"/>
      <c r="E88" s="5"/>
      <c r="F88" s="5"/>
      <c r="G88" s="5"/>
      <c r="H88" s="237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5"/>
      <c r="B89" s="5"/>
      <c r="C89" s="5"/>
      <c r="D89" s="5"/>
      <c r="E89" s="5"/>
      <c r="F89" s="5"/>
      <c r="G89" s="5"/>
      <c r="H89" s="237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5"/>
      <c r="B90" s="5"/>
      <c r="C90" s="5"/>
      <c r="D90" s="5"/>
      <c r="E90" s="5"/>
      <c r="F90" s="5"/>
      <c r="G90" s="5"/>
      <c r="H90" s="237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5"/>
      <c r="B91" s="5"/>
      <c r="C91" s="5"/>
      <c r="D91" s="5"/>
      <c r="E91" s="5"/>
      <c r="F91" s="5"/>
      <c r="G91" s="5"/>
      <c r="H91" s="237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5"/>
      <c r="B92" s="5"/>
      <c r="C92" s="5"/>
      <c r="D92" s="5"/>
      <c r="E92" s="5"/>
      <c r="F92" s="5"/>
      <c r="G92" s="5"/>
      <c r="H92" s="237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5"/>
      <c r="B93" s="5"/>
      <c r="C93" s="5"/>
      <c r="D93" s="5"/>
      <c r="E93" s="5"/>
      <c r="F93" s="5"/>
      <c r="G93" s="5"/>
      <c r="H93" s="237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5"/>
      <c r="B94" s="5"/>
      <c r="C94" s="5"/>
      <c r="D94" s="5"/>
      <c r="E94" s="5"/>
      <c r="F94" s="5"/>
      <c r="G94" s="5"/>
      <c r="H94" s="237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5"/>
      <c r="B95" s="5"/>
      <c r="C95" s="5"/>
      <c r="D95" s="5"/>
      <c r="E95" s="5"/>
      <c r="F95" s="5"/>
      <c r="G95" s="5"/>
      <c r="H95" s="237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5"/>
      <c r="B96" s="5"/>
      <c r="C96" s="5"/>
      <c r="D96" s="5"/>
      <c r="E96" s="5"/>
      <c r="F96" s="5"/>
      <c r="G96" s="5"/>
      <c r="H96" s="237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5"/>
      <c r="B97" s="5"/>
      <c r="C97" s="5"/>
      <c r="D97" s="5"/>
      <c r="E97" s="5"/>
      <c r="F97" s="5"/>
      <c r="G97" s="5"/>
      <c r="H97" s="237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5"/>
      <c r="B98" s="5"/>
      <c r="C98" s="5"/>
      <c r="D98" s="5"/>
      <c r="E98" s="5"/>
      <c r="F98" s="5"/>
      <c r="G98" s="5"/>
      <c r="H98" s="237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5"/>
      <c r="B99" s="5"/>
      <c r="C99" s="5"/>
      <c r="D99" s="5"/>
      <c r="E99" s="5"/>
      <c r="F99" s="5"/>
      <c r="G99" s="5"/>
      <c r="H99" s="237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5"/>
      <c r="B100" s="5"/>
      <c r="C100" s="5"/>
      <c r="D100" s="5"/>
      <c r="E100" s="5"/>
      <c r="F100" s="5"/>
      <c r="G100" s="5"/>
      <c r="H100" s="237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5"/>
      <c r="B101" s="5"/>
      <c r="C101" s="5"/>
      <c r="D101" s="5"/>
      <c r="E101" s="5"/>
      <c r="F101" s="5"/>
      <c r="G101" s="5"/>
      <c r="H101" s="237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5"/>
      <c r="B102" s="5"/>
      <c r="C102" s="5"/>
      <c r="D102" s="5"/>
      <c r="E102" s="5"/>
      <c r="F102" s="5"/>
      <c r="G102" s="5"/>
      <c r="H102" s="237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5"/>
      <c r="B103" s="5"/>
      <c r="C103" s="5"/>
      <c r="D103" s="5"/>
      <c r="E103" s="5"/>
      <c r="F103" s="5"/>
      <c r="G103" s="5"/>
      <c r="H103" s="237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5"/>
      <c r="B104" s="5"/>
      <c r="C104" s="5"/>
      <c r="D104" s="5"/>
      <c r="E104" s="5"/>
      <c r="F104" s="5"/>
      <c r="G104" s="5"/>
      <c r="H104" s="237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5"/>
      <c r="B105" s="5"/>
      <c r="C105" s="5"/>
      <c r="D105" s="5"/>
      <c r="E105" s="5"/>
      <c r="F105" s="5"/>
      <c r="G105" s="5"/>
      <c r="H105" s="237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5"/>
      <c r="B106" s="5"/>
      <c r="C106" s="5"/>
      <c r="D106" s="5"/>
      <c r="E106" s="5"/>
      <c r="F106" s="5"/>
      <c r="G106" s="5"/>
      <c r="H106" s="237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5"/>
      <c r="B107" s="5"/>
      <c r="C107" s="5"/>
      <c r="D107" s="5"/>
      <c r="E107" s="5"/>
      <c r="F107" s="5"/>
      <c r="G107" s="5"/>
      <c r="H107" s="237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5"/>
      <c r="B108" s="5"/>
      <c r="C108" s="5"/>
      <c r="D108" s="5"/>
      <c r="E108" s="5"/>
      <c r="F108" s="5"/>
      <c r="G108" s="5"/>
      <c r="H108" s="237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5"/>
      <c r="B109" s="5"/>
      <c r="C109" s="5"/>
      <c r="D109" s="5"/>
      <c r="E109" s="5"/>
      <c r="F109" s="5"/>
      <c r="G109" s="5"/>
      <c r="H109" s="237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5"/>
      <c r="B110" s="5"/>
      <c r="C110" s="5"/>
      <c r="D110" s="5"/>
      <c r="E110" s="5"/>
      <c r="F110" s="5"/>
      <c r="G110" s="5"/>
      <c r="H110" s="237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5"/>
      <c r="B111" s="5"/>
      <c r="C111" s="5"/>
      <c r="D111" s="5"/>
      <c r="E111" s="5"/>
      <c r="F111" s="5"/>
      <c r="G111" s="5"/>
      <c r="H111" s="237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5"/>
      <c r="B112" s="5"/>
      <c r="C112" s="5"/>
      <c r="D112" s="5"/>
      <c r="E112" s="5"/>
      <c r="F112" s="5"/>
      <c r="G112" s="5"/>
      <c r="H112" s="237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5"/>
      <c r="B113" s="5"/>
      <c r="C113" s="5"/>
      <c r="D113" s="5"/>
      <c r="E113" s="5"/>
      <c r="F113" s="5"/>
      <c r="G113" s="5"/>
      <c r="H113" s="237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5"/>
      <c r="B114" s="5"/>
      <c r="C114" s="5"/>
      <c r="D114" s="5"/>
      <c r="E114" s="5"/>
      <c r="F114" s="5"/>
      <c r="G114" s="5"/>
      <c r="H114" s="237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5"/>
      <c r="B115" s="5"/>
      <c r="C115" s="5"/>
      <c r="D115" s="5"/>
      <c r="E115" s="5"/>
      <c r="F115" s="5"/>
      <c r="G115" s="5"/>
      <c r="H115" s="237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5"/>
      <c r="B116" s="5"/>
      <c r="C116" s="5"/>
      <c r="D116" s="5"/>
      <c r="E116" s="5"/>
      <c r="F116" s="5"/>
      <c r="G116" s="5"/>
      <c r="H116" s="237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5"/>
      <c r="B117" s="5"/>
      <c r="C117" s="5"/>
      <c r="D117" s="5"/>
      <c r="E117" s="5"/>
      <c r="F117" s="5"/>
      <c r="G117" s="5"/>
      <c r="H117" s="237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5"/>
      <c r="B118" s="5"/>
      <c r="C118" s="5"/>
      <c r="D118" s="5"/>
      <c r="E118" s="5"/>
      <c r="F118" s="5"/>
      <c r="G118" s="5"/>
      <c r="H118" s="237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5"/>
      <c r="B119" s="5"/>
      <c r="C119" s="5"/>
      <c r="D119" s="5"/>
      <c r="E119" s="5"/>
      <c r="F119" s="5"/>
      <c r="G119" s="5"/>
      <c r="H119" s="237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5"/>
      <c r="B120" s="5"/>
      <c r="C120" s="5"/>
      <c r="D120" s="5"/>
      <c r="E120" s="5"/>
      <c r="F120" s="5"/>
      <c r="G120" s="5"/>
      <c r="H120" s="237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5"/>
      <c r="B121" s="5"/>
      <c r="C121" s="5"/>
      <c r="D121" s="5"/>
      <c r="E121" s="5"/>
      <c r="F121" s="5"/>
      <c r="G121" s="5"/>
      <c r="H121" s="237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5"/>
      <c r="B122" s="5"/>
      <c r="C122" s="5"/>
      <c r="D122" s="5"/>
      <c r="E122" s="5"/>
      <c r="F122" s="5"/>
      <c r="G122" s="5"/>
      <c r="H122" s="237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5"/>
      <c r="B123" s="5"/>
      <c r="C123" s="5"/>
      <c r="D123" s="5"/>
      <c r="E123" s="5"/>
      <c r="F123" s="5"/>
      <c r="G123" s="5"/>
      <c r="H123" s="237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5"/>
      <c r="B124" s="5"/>
      <c r="C124" s="5"/>
      <c r="D124" s="5"/>
      <c r="E124" s="5"/>
      <c r="F124" s="5"/>
      <c r="G124" s="5"/>
      <c r="H124" s="237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5"/>
      <c r="B125" s="5"/>
      <c r="C125" s="5"/>
      <c r="D125" s="5"/>
      <c r="E125" s="5"/>
      <c r="F125" s="5"/>
      <c r="G125" s="5"/>
      <c r="H125" s="237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5"/>
      <c r="B126" s="5"/>
      <c r="C126" s="5"/>
      <c r="D126" s="5"/>
      <c r="E126" s="5"/>
      <c r="F126" s="5"/>
      <c r="G126" s="5"/>
      <c r="H126" s="237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5"/>
      <c r="B127" s="5"/>
      <c r="C127" s="5"/>
      <c r="D127" s="5"/>
      <c r="E127" s="5"/>
      <c r="F127" s="5"/>
      <c r="G127" s="5"/>
      <c r="H127" s="237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5"/>
      <c r="B128" s="5"/>
      <c r="C128" s="5"/>
      <c r="D128" s="5"/>
      <c r="E128" s="5"/>
      <c r="F128" s="5"/>
      <c r="G128" s="5"/>
      <c r="H128" s="237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5"/>
      <c r="B129" s="5"/>
      <c r="C129" s="5"/>
      <c r="D129" s="5"/>
      <c r="E129" s="5"/>
      <c r="F129" s="5"/>
      <c r="G129" s="5"/>
      <c r="H129" s="237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5"/>
      <c r="B130" s="5"/>
      <c r="C130" s="5"/>
      <c r="D130" s="5"/>
      <c r="E130" s="5"/>
      <c r="F130" s="5"/>
      <c r="G130" s="5"/>
      <c r="H130" s="237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5"/>
      <c r="B131" s="5"/>
      <c r="C131" s="5"/>
      <c r="D131" s="5"/>
      <c r="E131" s="5"/>
      <c r="F131" s="5"/>
      <c r="G131" s="5"/>
      <c r="H131" s="237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5"/>
      <c r="B132" s="5"/>
      <c r="C132" s="5"/>
      <c r="D132" s="5"/>
      <c r="E132" s="5"/>
      <c r="F132" s="5"/>
      <c r="G132" s="5"/>
      <c r="H132" s="237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5"/>
      <c r="B133" s="5"/>
      <c r="C133" s="5"/>
      <c r="D133" s="5"/>
      <c r="E133" s="5"/>
      <c r="F133" s="5"/>
      <c r="G133" s="5"/>
      <c r="H133" s="237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5"/>
      <c r="B134" s="5"/>
      <c r="C134" s="5"/>
      <c r="D134" s="5"/>
      <c r="E134" s="5"/>
      <c r="F134" s="5"/>
      <c r="G134" s="5"/>
      <c r="H134" s="237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5"/>
      <c r="B135" s="5"/>
      <c r="C135" s="5"/>
      <c r="D135" s="5"/>
      <c r="E135" s="5"/>
      <c r="F135" s="5"/>
      <c r="G135" s="5"/>
      <c r="H135" s="237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5"/>
      <c r="B136" s="5"/>
      <c r="C136" s="5"/>
      <c r="D136" s="5"/>
      <c r="E136" s="5"/>
      <c r="F136" s="5"/>
      <c r="G136" s="5"/>
      <c r="H136" s="237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5"/>
      <c r="B137" s="5"/>
      <c r="C137" s="5"/>
      <c r="D137" s="5"/>
      <c r="E137" s="5"/>
      <c r="F137" s="5"/>
      <c r="G137" s="5"/>
      <c r="H137" s="237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5"/>
      <c r="B138" s="5"/>
      <c r="C138" s="5"/>
      <c r="D138" s="5"/>
      <c r="E138" s="5"/>
      <c r="F138" s="5"/>
      <c r="G138" s="5"/>
      <c r="H138" s="237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5"/>
      <c r="B139" s="5"/>
      <c r="C139" s="5"/>
      <c r="D139" s="5"/>
      <c r="E139" s="5"/>
      <c r="F139" s="5"/>
      <c r="G139" s="5"/>
      <c r="H139" s="237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5"/>
      <c r="B140" s="5"/>
      <c r="C140" s="5"/>
      <c r="D140" s="5"/>
      <c r="E140" s="5"/>
      <c r="F140" s="5"/>
      <c r="G140" s="5"/>
      <c r="H140" s="237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5"/>
      <c r="B141" s="5"/>
      <c r="C141" s="5"/>
      <c r="D141" s="5"/>
      <c r="E141" s="5"/>
      <c r="F141" s="5"/>
      <c r="G141" s="5"/>
      <c r="H141" s="237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5"/>
      <c r="B142" s="5"/>
      <c r="C142" s="5"/>
      <c r="D142" s="5"/>
      <c r="E142" s="5"/>
      <c r="F142" s="5"/>
      <c r="G142" s="5"/>
      <c r="H142" s="237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5"/>
      <c r="B143" s="5"/>
      <c r="C143" s="5"/>
      <c r="D143" s="5"/>
      <c r="E143" s="5"/>
      <c r="F143" s="5"/>
      <c r="G143" s="5"/>
      <c r="H143" s="237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5"/>
      <c r="B144" s="5"/>
      <c r="C144" s="5"/>
      <c r="D144" s="5"/>
      <c r="E144" s="5"/>
      <c r="F144" s="5"/>
      <c r="G144" s="5"/>
      <c r="H144" s="237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5"/>
      <c r="B145" s="5"/>
      <c r="C145" s="5"/>
      <c r="D145" s="5"/>
      <c r="E145" s="5"/>
      <c r="F145" s="5"/>
      <c r="G145" s="5"/>
      <c r="H145" s="237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5"/>
      <c r="B146" s="5"/>
      <c r="C146" s="5"/>
      <c r="D146" s="5"/>
      <c r="E146" s="5"/>
      <c r="F146" s="5"/>
      <c r="G146" s="5"/>
      <c r="H146" s="237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5"/>
      <c r="B147" s="5"/>
      <c r="C147" s="5"/>
      <c r="D147" s="5"/>
      <c r="E147" s="5"/>
      <c r="F147" s="5"/>
      <c r="G147" s="5"/>
      <c r="H147" s="237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5"/>
      <c r="B148" s="5"/>
      <c r="C148" s="5"/>
      <c r="D148" s="5"/>
      <c r="E148" s="5"/>
      <c r="F148" s="5"/>
      <c r="G148" s="5"/>
      <c r="H148" s="237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5"/>
      <c r="B149" s="5"/>
      <c r="C149" s="5"/>
      <c r="D149" s="5"/>
      <c r="E149" s="5"/>
      <c r="F149" s="5"/>
      <c r="G149" s="5"/>
      <c r="H149" s="237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5"/>
      <c r="B150" s="5"/>
      <c r="C150" s="5"/>
      <c r="D150" s="5"/>
      <c r="E150" s="5"/>
      <c r="F150" s="5"/>
      <c r="G150" s="5"/>
      <c r="H150" s="237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5"/>
      <c r="B151" s="5"/>
      <c r="C151" s="5"/>
      <c r="D151" s="5"/>
      <c r="E151" s="5"/>
      <c r="F151" s="5"/>
      <c r="G151" s="5"/>
      <c r="H151" s="237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5"/>
      <c r="B152" s="5"/>
      <c r="C152" s="5"/>
      <c r="D152" s="5"/>
      <c r="E152" s="5"/>
      <c r="F152" s="5"/>
      <c r="G152" s="5"/>
      <c r="H152" s="237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5"/>
      <c r="B153" s="5"/>
      <c r="C153" s="5"/>
      <c r="D153" s="5"/>
      <c r="E153" s="5"/>
      <c r="F153" s="5"/>
      <c r="G153" s="5"/>
      <c r="H153" s="237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5"/>
      <c r="B154" s="5"/>
      <c r="C154" s="5"/>
      <c r="D154" s="5"/>
      <c r="E154" s="5"/>
      <c r="F154" s="5"/>
      <c r="G154" s="5"/>
      <c r="H154" s="237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5"/>
      <c r="B155" s="5"/>
      <c r="C155" s="5"/>
      <c r="D155" s="5"/>
      <c r="E155" s="5"/>
      <c r="F155" s="5"/>
      <c r="G155" s="5"/>
      <c r="H155" s="237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5"/>
      <c r="B156" s="5"/>
      <c r="C156" s="5"/>
      <c r="D156" s="5"/>
      <c r="E156" s="5"/>
      <c r="F156" s="5"/>
      <c r="G156" s="5"/>
      <c r="H156" s="237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5"/>
      <c r="B157" s="5"/>
      <c r="C157" s="5"/>
      <c r="D157" s="5"/>
      <c r="E157" s="5"/>
      <c r="F157" s="5"/>
      <c r="G157" s="5"/>
      <c r="H157" s="237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5"/>
      <c r="B158" s="5"/>
      <c r="C158" s="5"/>
      <c r="D158" s="5"/>
      <c r="E158" s="5"/>
      <c r="F158" s="5"/>
      <c r="G158" s="5"/>
      <c r="H158" s="237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5"/>
      <c r="B159" s="5"/>
      <c r="C159" s="5"/>
      <c r="D159" s="5"/>
      <c r="E159" s="5"/>
      <c r="F159" s="5"/>
      <c r="G159" s="5"/>
      <c r="H159" s="237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5"/>
      <c r="B160" s="5"/>
      <c r="C160" s="5"/>
      <c r="D160" s="5"/>
      <c r="E160" s="5"/>
      <c r="F160" s="5"/>
      <c r="G160" s="5"/>
      <c r="H160" s="237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5"/>
      <c r="B161" s="5"/>
      <c r="C161" s="5"/>
      <c r="D161" s="5"/>
      <c r="E161" s="5"/>
      <c r="F161" s="5"/>
      <c r="G161" s="5"/>
      <c r="H161" s="237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5"/>
      <c r="B162" s="5"/>
      <c r="C162" s="5"/>
      <c r="D162" s="5"/>
      <c r="E162" s="5"/>
      <c r="F162" s="5"/>
      <c r="G162" s="5"/>
      <c r="H162" s="237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5"/>
      <c r="B163" s="5"/>
      <c r="C163" s="5"/>
      <c r="D163" s="5"/>
      <c r="E163" s="5"/>
      <c r="F163" s="5"/>
      <c r="G163" s="5"/>
      <c r="H163" s="237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5"/>
      <c r="B164" s="5"/>
      <c r="C164" s="5"/>
      <c r="D164" s="5"/>
      <c r="E164" s="5"/>
      <c r="F164" s="5"/>
      <c r="G164" s="5"/>
      <c r="H164" s="237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5"/>
      <c r="B165" s="5"/>
      <c r="C165" s="5"/>
      <c r="D165" s="5"/>
      <c r="E165" s="5"/>
      <c r="F165" s="5"/>
      <c r="G165" s="5"/>
      <c r="H165" s="237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5"/>
      <c r="B166" s="5"/>
      <c r="C166" s="5"/>
      <c r="D166" s="5"/>
      <c r="E166" s="5"/>
      <c r="F166" s="5"/>
      <c r="G166" s="5"/>
      <c r="H166" s="237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5"/>
      <c r="B167" s="5"/>
      <c r="C167" s="5"/>
      <c r="D167" s="5"/>
      <c r="E167" s="5"/>
      <c r="F167" s="5"/>
      <c r="G167" s="5"/>
      <c r="H167" s="237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5"/>
      <c r="B168" s="5"/>
      <c r="C168" s="5"/>
      <c r="D168" s="5"/>
      <c r="E168" s="5"/>
      <c r="F168" s="5"/>
      <c r="G168" s="5"/>
      <c r="H168" s="237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5"/>
      <c r="B169" s="5"/>
      <c r="C169" s="5"/>
      <c r="D169" s="5"/>
      <c r="E169" s="5"/>
      <c r="F169" s="5"/>
      <c r="G169" s="5"/>
      <c r="H169" s="237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5"/>
      <c r="B170" s="5"/>
      <c r="C170" s="5"/>
      <c r="D170" s="5"/>
      <c r="E170" s="5"/>
      <c r="F170" s="5"/>
      <c r="G170" s="5"/>
      <c r="H170" s="237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5"/>
      <c r="B171" s="5"/>
      <c r="C171" s="5"/>
      <c r="D171" s="5"/>
      <c r="E171" s="5"/>
      <c r="F171" s="5"/>
      <c r="G171" s="5"/>
      <c r="H171" s="237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5"/>
      <c r="B172" s="5"/>
      <c r="C172" s="5"/>
      <c r="D172" s="5"/>
      <c r="E172" s="5"/>
      <c r="F172" s="5"/>
      <c r="G172" s="5"/>
      <c r="H172" s="237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5"/>
      <c r="B173" s="5"/>
      <c r="C173" s="5"/>
      <c r="D173" s="5"/>
      <c r="E173" s="5"/>
      <c r="F173" s="5"/>
      <c r="G173" s="5"/>
      <c r="H173" s="237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5"/>
      <c r="B174" s="5"/>
      <c r="C174" s="5"/>
      <c r="D174" s="5"/>
      <c r="E174" s="5"/>
      <c r="F174" s="5"/>
      <c r="G174" s="5"/>
      <c r="H174" s="237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5"/>
      <c r="B175" s="5"/>
      <c r="C175" s="5"/>
      <c r="D175" s="5"/>
      <c r="E175" s="5"/>
      <c r="F175" s="5"/>
      <c r="G175" s="5"/>
      <c r="H175" s="237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5"/>
      <c r="B176" s="5"/>
      <c r="C176" s="5"/>
      <c r="D176" s="5"/>
      <c r="E176" s="5"/>
      <c r="F176" s="5"/>
      <c r="G176" s="5"/>
      <c r="H176" s="237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5"/>
      <c r="B177" s="5"/>
      <c r="C177" s="5"/>
      <c r="D177" s="5"/>
      <c r="E177" s="5"/>
      <c r="F177" s="5"/>
      <c r="G177" s="5"/>
      <c r="H177" s="237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5"/>
      <c r="B178" s="5"/>
      <c r="C178" s="5"/>
      <c r="D178" s="5"/>
      <c r="E178" s="5"/>
      <c r="F178" s="5"/>
      <c r="G178" s="5"/>
      <c r="H178" s="237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5"/>
      <c r="B179" s="5"/>
      <c r="C179" s="5"/>
      <c r="D179" s="5"/>
      <c r="E179" s="5"/>
      <c r="F179" s="5"/>
      <c r="G179" s="5"/>
      <c r="H179" s="237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5"/>
      <c r="B180" s="5"/>
      <c r="C180" s="5"/>
      <c r="D180" s="5"/>
      <c r="E180" s="5"/>
      <c r="F180" s="5"/>
      <c r="G180" s="5"/>
      <c r="H180" s="237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5"/>
      <c r="B181" s="5"/>
      <c r="C181" s="5"/>
      <c r="D181" s="5"/>
      <c r="E181" s="5"/>
      <c r="F181" s="5"/>
      <c r="G181" s="5"/>
      <c r="H181" s="237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5"/>
      <c r="B182" s="5"/>
      <c r="C182" s="5"/>
      <c r="D182" s="5"/>
      <c r="E182" s="5"/>
      <c r="F182" s="5"/>
      <c r="G182" s="5"/>
      <c r="H182" s="237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5"/>
      <c r="B183" s="5"/>
      <c r="C183" s="5"/>
      <c r="D183" s="5"/>
      <c r="E183" s="5"/>
      <c r="F183" s="5"/>
      <c r="G183" s="5"/>
      <c r="H183" s="237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5"/>
      <c r="B184" s="5"/>
      <c r="C184" s="5"/>
      <c r="D184" s="5"/>
      <c r="E184" s="5"/>
      <c r="F184" s="5"/>
      <c r="G184" s="5"/>
      <c r="H184" s="237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5"/>
      <c r="B185" s="5"/>
      <c r="C185" s="5"/>
      <c r="D185" s="5"/>
      <c r="E185" s="5"/>
      <c r="F185" s="5"/>
      <c r="G185" s="5"/>
      <c r="H185" s="237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5"/>
      <c r="B186" s="5"/>
      <c r="C186" s="5"/>
      <c r="D186" s="5"/>
      <c r="E186" s="5"/>
      <c r="F186" s="5"/>
      <c r="G186" s="5"/>
      <c r="H186" s="237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5"/>
      <c r="B187" s="5"/>
      <c r="C187" s="5"/>
      <c r="D187" s="5"/>
      <c r="E187" s="5"/>
      <c r="F187" s="5"/>
      <c r="G187" s="5"/>
      <c r="H187" s="237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5"/>
      <c r="B188" s="5"/>
      <c r="C188" s="5"/>
      <c r="D188" s="5"/>
      <c r="E188" s="5"/>
      <c r="F188" s="5"/>
      <c r="G188" s="5"/>
      <c r="H188" s="237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5"/>
      <c r="B189" s="5"/>
      <c r="C189" s="5"/>
      <c r="D189" s="5"/>
      <c r="E189" s="5"/>
      <c r="F189" s="5"/>
      <c r="G189" s="5"/>
      <c r="H189" s="237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5"/>
      <c r="B190" s="5"/>
      <c r="C190" s="5"/>
      <c r="D190" s="5"/>
      <c r="E190" s="5"/>
      <c r="F190" s="5"/>
      <c r="G190" s="5"/>
      <c r="H190" s="237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5"/>
      <c r="B191" s="5"/>
      <c r="C191" s="5"/>
      <c r="D191" s="5"/>
      <c r="E191" s="5"/>
      <c r="F191" s="5"/>
      <c r="G191" s="5"/>
      <c r="H191" s="237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5"/>
      <c r="B192" s="5"/>
      <c r="C192" s="5"/>
      <c r="D192" s="5"/>
      <c r="E192" s="5"/>
      <c r="F192" s="5"/>
      <c r="G192" s="5"/>
      <c r="H192" s="237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5"/>
      <c r="B193" s="5"/>
      <c r="C193" s="5"/>
      <c r="D193" s="5"/>
      <c r="E193" s="5"/>
      <c r="F193" s="5"/>
      <c r="G193" s="5"/>
      <c r="H193" s="237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5"/>
      <c r="B194" s="5"/>
      <c r="C194" s="5"/>
      <c r="D194" s="5"/>
      <c r="E194" s="5"/>
      <c r="F194" s="5"/>
      <c r="G194" s="5"/>
      <c r="H194" s="237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5"/>
      <c r="B195" s="5"/>
      <c r="C195" s="5"/>
      <c r="D195" s="5"/>
      <c r="E195" s="5"/>
      <c r="F195" s="5"/>
      <c r="G195" s="5"/>
      <c r="H195" s="237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5"/>
      <c r="B196" s="5"/>
      <c r="C196" s="5"/>
      <c r="D196" s="5"/>
      <c r="E196" s="5"/>
      <c r="F196" s="5"/>
      <c r="G196" s="5"/>
      <c r="H196" s="237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5"/>
      <c r="B197" s="5"/>
      <c r="C197" s="5"/>
      <c r="D197" s="5"/>
      <c r="E197" s="5"/>
      <c r="F197" s="5"/>
      <c r="G197" s="5"/>
      <c r="H197" s="237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5"/>
      <c r="B198" s="5"/>
      <c r="C198" s="5"/>
      <c r="D198" s="5"/>
      <c r="E198" s="5"/>
      <c r="F198" s="5"/>
      <c r="G198" s="5"/>
      <c r="H198" s="237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5"/>
      <c r="B199" s="5"/>
      <c r="C199" s="5"/>
      <c r="D199" s="5"/>
      <c r="E199" s="5"/>
      <c r="F199" s="5"/>
      <c r="G199" s="5"/>
      <c r="H199" s="237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5"/>
      <c r="B200" s="5"/>
      <c r="C200" s="5"/>
      <c r="D200" s="5"/>
      <c r="E200" s="5"/>
      <c r="F200" s="5"/>
      <c r="G200" s="5"/>
      <c r="H200" s="237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5"/>
      <c r="B201" s="5"/>
      <c r="C201" s="5"/>
      <c r="D201" s="5"/>
      <c r="E201" s="5"/>
      <c r="F201" s="5"/>
      <c r="G201" s="5"/>
      <c r="H201" s="237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5"/>
      <c r="B202" s="5"/>
      <c r="C202" s="5"/>
      <c r="D202" s="5"/>
      <c r="E202" s="5"/>
      <c r="F202" s="5"/>
      <c r="G202" s="5"/>
      <c r="H202" s="237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5"/>
      <c r="B203" s="5"/>
      <c r="C203" s="5"/>
      <c r="D203" s="5"/>
      <c r="E203" s="5"/>
      <c r="F203" s="5"/>
      <c r="G203" s="5"/>
      <c r="H203" s="237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5"/>
      <c r="B204" s="5"/>
      <c r="C204" s="5"/>
      <c r="D204" s="5"/>
      <c r="E204" s="5"/>
      <c r="F204" s="5"/>
      <c r="G204" s="5"/>
      <c r="H204" s="237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5"/>
      <c r="B205" s="5"/>
      <c r="C205" s="5"/>
      <c r="D205" s="5"/>
      <c r="E205" s="5"/>
      <c r="F205" s="5"/>
      <c r="G205" s="5"/>
      <c r="H205" s="237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5"/>
      <c r="B206" s="5"/>
      <c r="C206" s="5"/>
      <c r="D206" s="5"/>
      <c r="E206" s="5"/>
      <c r="F206" s="5"/>
      <c r="G206" s="5"/>
      <c r="H206" s="237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5"/>
      <c r="B207" s="5"/>
      <c r="C207" s="5"/>
      <c r="D207" s="5"/>
      <c r="E207" s="5"/>
      <c r="F207" s="5"/>
      <c r="G207" s="5"/>
      <c r="H207" s="237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5"/>
      <c r="B208" s="5"/>
      <c r="C208" s="5"/>
      <c r="D208" s="5"/>
      <c r="E208" s="5"/>
      <c r="F208" s="5"/>
      <c r="G208" s="5"/>
      <c r="H208" s="237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5"/>
      <c r="B209" s="5"/>
      <c r="C209" s="5"/>
      <c r="D209" s="5"/>
      <c r="E209" s="5"/>
      <c r="F209" s="5"/>
      <c r="G209" s="5"/>
      <c r="H209" s="237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5"/>
      <c r="B210" s="5"/>
      <c r="C210" s="5"/>
      <c r="D210" s="5"/>
      <c r="E210" s="5"/>
      <c r="F210" s="5"/>
      <c r="G210" s="5"/>
      <c r="H210" s="237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5"/>
      <c r="B211" s="5"/>
      <c r="C211" s="5"/>
      <c r="D211" s="5"/>
      <c r="E211" s="5"/>
      <c r="F211" s="5"/>
      <c r="G211" s="5"/>
      <c r="H211" s="237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5"/>
      <c r="B212" s="5"/>
      <c r="C212" s="5"/>
      <c r="D212" s="5"/>
      <c r="E212" s="5"/>
      <c r="F212" s="5"/>
      <c r="G212" s="5"/>
      <c r="H212" s="237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5"/>
      <c r="B213" s="5"/>
      <c r="C213" s="5"/>
      <c r="D213" s="5"/>
      <c r="E213" s="5"/>
      <c r="F213" s="5"/>
      <c r="G213" s="5"/>
      <c r="H213" s="237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5"/>
      <c r="B214" s="5"/>
      <c r="C214" s="5"/>
      <c r="D214" s="5"/>
      <c r="E214" s="5"/>
      <c r="F214" s="5"/>
      <c r="G214" s="5"/>
      <c r="H214" s="237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5"/>
      <c r="B215" s="5"/>
      <c r="C215" s="5"/>
      <c r="D215" s="5"/>
      <c r="E215" s="5"/>
      <c r="F215" s="5"/>
      <c r="G215" s="5"/>
      <c r="H215" s="237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5"/>
      <c r="B216" s="5"/>
      <c r="C216" s="5"/>
      <c r="D216" s="5"/>
      <c r="E216" s="5"/>
      <c r="F216" s="5"/>
      <c r="G216" s="5"/>
      <c r="H216" s="237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5"/>
      <c r="B217" s="5"/>
      <c r="C217" s="5"/>
      <c r="D217" s="5"/>
      <c r="E217" s="5"/>
      <c r="F217" s="5"/>
      <c r="G217" s="5"/>
      <c r="H217" s="237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5"/>
      <c r="B218" s="5"/>
      <c r="C218" s="5"/>
      <c r="D218" s="5"/>
      <c r="E218" s="5"/>
      <c r="F218" s="5"/>
      <c r="G218" s="5"/>
      <c r="H218" s="237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5"/>
      <c r="B219" s="5"/>
      <c r="C219" s="5"/>
      <c r="D219" s="5"/>
      <c r="E219" s="5"/>
      <c r="F219" s="5"/>
      <c r="G219" s="5"/>
      <c r="H219" s="237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5"/>
      <c r="B220" s="5"/>
      <c r="C220" s="5"/>
      <c r="D220" s="5"/>
      <c r="E220" s="5"/>
      <c r="F220" s="5"/>
      <c r="G220" s="5"/>
      <c r="H220" s="237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5"/>
      <c r="B221" s="5"/>
      <c r="C221" s="5"/>
      <c r="D221" s="5"/>
      <c r="E221" s="5"/>
      <c r="F221" s="5"/>
      <c r="G221" s="5"/>
      <c r="H221" s="237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5"/>
      <c r="B222" s="5"/>
      <c r="C222" s="5"/>
      <c r="D222" s="5"/>
      <c r="E222" s="5"/>
      <c r="F222" s="5"/>
      <c r="G222" s="5"/>
      <c r="H222" s="237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5"/>
      <c r="B223" s="5"/>
      <c r="C223" s="5"/>
      <c r="D223" s="5"/>
      <c r="E223" s="5"/>
      <c r="F223" s="5"/>
      <c r="G223" s="5"/>
      <c r="H223" s="237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5"/>
      <c r="B224" s="5"/>
      <c r="C224" s="5"/>
      <c r="D224" s="5"/>
      <c r="E224" s="5"/>
      <c r="F224" s="5"/>
      <c r="G224" s="5"/>
      <c r="H224" s="237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5"/>
      <c r="B225" s="5"/>
      <c r="C225" s="5"/>
      <c r="D225" s="5"/>
      <c r="E225" s="5"/>
      <c r="F225" s="5"/>
      <c r="G225" s="5"/>
      <c r="H225" s="237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5"/>
      <c r="B226" s="5"/>
      <c r="C226" s="5"/>
      <c r="D226" s="5"/>
      <c r="E226" s="5"/>
      <c r="F226" s="5"/>
      <c r="G226" s="5"/>
      <c r="H226" s="237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5"/>
      <c r="B227" s="5"/>
      <c r="C227" s="5"/>
      <c r="D227" s="5"/>
      <c r="E227" s="5"/>
      <c r="F227" s="5"/>
      <c r="G227" s="5"/>
      <c r="H227" s="237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5"/>
      <c r="B228" s="5"/>
      <c r="C228" s="5"/>
      <c r="D228" s="5"/>
      <c r="E228" s="5"/>
      <c r="F228" s="5"/>
      <c r="G228" s="5"/>
      <c r="H228" s="237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5"/>
      <c r="B229" s="5"/>
      <c r="C229" s="5"/>
      <c r="D229" s="5"/>
      <c r="E229" s="5"/>
      <c r="F229" s="5"/>
      <c r="G229" s="5"/>
      <c r="H229" s="237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5"/>
      <c r="B230" s="5"/>
      <c r="C230" s="5"/>
      <c r="D230" s="5"/>
      <c r="E230" s="5"/>
      <c r="F230" s="5"/>
      <c r="G230" s="5"/>
      <c r="H230" s="237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5"/>
      <c r="B231" s="5"/>
      <c r="C231" s="5"/>
      <c r="D231" s="5"/>
      <c r="E231" s="5"/>
      <c r="F231" s="5"/>
      <c r="G231" s="5"/>
      <c r="H231" s="237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5"/>
      <c r="B232" s="5"/>
      <c r="C232" s="5"/>
      <c r="D232" s="5"/>
      <c r="E232" s="5"/>
      <c r="F232" s="5"/>
      <c r="G232" s="5"/>
      <c r="H232" s="237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5"/>
      <c r="B233" s="5"/>
      <c r="C233" s="5"/>
      <c r="D233" s="5"/>
      <c r="E233" s="5"/>
      <c r="F233" s="5"/>
      <c r="G233" s="5"/>
      <c r="H233" s="237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5"/>
      <c r="B234" s="5"/>
      <c r="C234" s="5"/>
      <c r="D234" s="5"/>
      <c r="E234" s="5"/>
      <c r="F234" s="5"/>
      <c r="G234" s="5"/>
      <c r="H234" s="237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5"/>
      <c r="B235" s="5"/>
      <c r="C235" s="5"/>
      <c r="D235" s="5"/>
      <c r="E235" s="5"/>
      <c r="F235" s="5"/>
      <c r="G235" s="5"/>
      <c r="H235" s="237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5"/>
      <c r="B236" s="5"/>
      <c r="C236" s="5"/>
      <c r="D236" s="5"/>
      <c r="E236" s="5"/>
      <c r="F236" s="5"/>
      <c r="G236" s="5"/>
      <c r="H236" s="237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5"/>
      <c r="B237" s="5"/>
      <c r="C237" s="5"/>
      <c r="D237" s="5"/>
      <c r="E237" s="5"/>
      <c r="F237" s="5"/>
      <c r="G237" s="5"/>
      <c r="H237" s="237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5"/>
      <c r="B238" s="5"/>
      <c r="C238" s="5"/>
      <c r="D238" s="5"/>
      <c r="E238" s="5"/>
      <c r="F238" s="5"/>
      <c r="G238" s="5"/>
      <c r="H238" s="237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5"/>
      <c r="B239" s="5"/>
      <c r="C239" s="5"/>
      <c r="D239" s="5"/>
      <c r="E239" s="5"/>
      <c r="F239" s="5"/>
      <c r="G239" s="5"/>
      <c r="H239" s="237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5"/>
      <c r="B240" s="5"/>
      <c r="C240" s="5"/>
      <c r="D240" s="5"/>
      <c r="E240" s="5"/>
      <c r="F240" s="5"/>
      <c r="G240" s="5"/>
      <c r="H240" s="237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5"/>
      <c r="B241" s="5"/>
      <c r="C241" s="5"/>
      <c r="D241" s="5"/>
      <c r="E241" s="5"/>
      <c r="F241" s="5"/>
      <c r="G241" s="5"/>
      <c r="H241" s="237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5"/>
      <c r="B242" s="5"/>
      <c r="C242" s="5"/>
      <c r="D242" s="5"/>
      <c r="E242" s="5"/>
      <c r="F242" s="5"/>
      <c r="G242" s="5"/>
      <c r="H242" s="237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5"/>
      <c r="B243" s="5"/>
      <c r="C243" s="5"/>
      <c r="D243" s="5"/>
      <c r="E243" s="5"/>
      <c r="F243" s="5"/>
      <c r="G243" s="5"/>
      <c r="H243" s="237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5"/>
      <c r="B244" s="5"/>
      <c r="C244" s="5"/>
      <c r="D244" s="5"/>
      <c r="E244" s="5"/>
      <c r="F244" s="5"/>
      <c r="G244" s="5"/>
      <c r="H244" s="237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5"/>
      <c r="B245" s="5"/>
      <c r="C245" s="5"/>
      <c r="D245" s="5"/>
      <c r="E245" s="5"/>
      <c r="F245" s="5"/>
      <c r="G245" s="5"/>
      <c r="H245" s="237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5"/>
      <c r="B246" s="5"/>
      <c r="C246" s="5"/>
      <c r="D246" s="5"/>
      <c r="E246" s="5"/>
      <c r="F246" s="5"/>
      <c r="G246" s="5"/>
      <c r="H246" s="237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5"/>
      <c r="B247" s="5"/>
      <c r="C247" s="5"/>
      <c r="D247" s="5"/>
      <c r="E247" s="5"/>
      <c r="F247" s="5"/>
      <c r="G247" s="5"/>
      <c r="H247" s="237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5"/>
      <c r="B248" s="5"/>
      <c r="C248" s="5"/>
      <c r="D248" s="5"/>
      <c r="E248" s="5"/>
      <c r="F248" s="5"/>
      <c r="G248" s="5"/>
      <c r="H248" s="237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5"/>
      <c r="B249" s="5"/>
      <c r="C249" s="5"/>
      <c r="D249" s="5"/>
      <c r="E249" s="5"/>
      <c r="F249" s="5"/>
      <c r="G249" s="5"/>
      <c r="H249" s="237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5"/>
      <c r="B250" s="5"/>
      <c r="C250" s="5"/>
      <c r="D250" s="5"/>
      <c r="E250" s="5"/>
      <c r="F250" s="5"/>
      <c r="G250" s="5"/>
      <c r="H250" s="237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5"/>
      <c r="B251" s="5"/>
      <c r="C251" s="5"/>
      <c r="D251" s="5"/>
      <c r="E251" s="5"/>
      <c r="F251" s="5"/>
      <c r="G251" s="5"/>
      <c r="H251" s="237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5"/>
      <c r="B252" s="5"/>
      <c r="C252" s="5"/>
      <c r="D252" s="5"/>
      <c r="E252" s="5"/>
      <c r="F252" s="5"/>
      <c r="G252" s="5"/>
      <c r="H252" s="237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5"/>
      <c r="B253" s="5"/>
      <c r="C253" s="5"/>
      <c r="D253" s="5"/>
      <c r="E253" s="5"/>
      <c r="F253" s="5"/>
      <c r="G253" s="5"/>
      <c r="H253" s="237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5"/>
      <c r="B254" s="5"/>
      <c r="C254" s="5"/>
      <c r="D254" s="5"/>
      <c r="E254" s="5"/>
      <c r="F254" s="5"/>
      <c r="G254" s="5"/>
      <c r="H254" s="237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5"/>
      <c r="B255" s="5"/>
      <c r="C255" s="5"/>
      <c r="D255" s="5"/>
      <c r="E255" s="5"/>
      <c r="F255" s="5"/>
      <c r="G255" s="5"/>
      <c r="H255" s="237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5"/>
      <c r="B256" s="5"/>
      <c r="C256" s="5"/>
      <c r="D256" s="5"/>
      <c r="E256" s="5"/>
      <c r="F256" s="5"/>
      <c r="G256" s="5"/>
      <c r="H256" s="237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5"/>
      <c r="B257" s="5"/>
      <c r="C257" s="5"/>
      <c r="D257" s="5"/>
      <c r="E257" s="5"/>
      <c r="F257" s="5"/>
      <c r="G257" s="5"/>
      <c r="H257" s="237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5"/>
      <c r="B258" s="5"/>
      <c r="C258" s="5"/>
      <c r="D258" s="5"/>
      <c r="E258" s="5"/>
      <c r="F258" s="5"/>
      <c r="G258" s="5"/>
      <c r="H258" s="237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5"/>
      <c r="B259" s="5"/>
      <c r="C259" s="5"/>
      <c r="D259" s="5"/>
      <c r="E259" s="5"/>
      <c r="F259" s="5"/>
      <c r="G259" s="5"/>
      <c r="H259" s="237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5"/>
      <c r="B260" s="5"/>
      <c r="C260" s="5"/>
      <c r="D260" s="5"/>
      <c r="E260" s="5"/>
      <c r="F260" s="5"/>
      <c r="G260" s="5"/>
      <c r="H260" s="237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5"/>
      <c r="B261" s="5"/>
      <c r="C261" s="5"/>
      <c r="D261" s="5"/>
      <c r="E261" s="5"/>
      <c r="F261" s="5"/>
      <c r="G261" s="5"/>
      <c r="H261" s="237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5"/>
      <c r="B262" s="5"/>
      <c r="C262" s="5"/>
      <c r="D262" s="5"/>
      <c r="E262" s="5"/>
      <c r="F262" s="5"/>
      <c r="G262" s="5"/>
      <c r="H262" s="237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5"/>
      <c r="B263" s="5"/>
      <c r="C263" s="5"/>
      <c r="D263" s="5"/>
      <c r="E263" s="5"/>
      <c r="F263" s="5"/>
      <c r="G263" s="5"/>
      <c r="H263" s="237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5"/>
      <c r="B264" s="5"/>
      <c r="C264" s="5"/>
      <c r="D264" s="5"/>
      <c r="E264" s="5"/>
      <c r="F264" s="5"/>
      <c r="G264" s="5"/>
      <c r="H264" s="237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5"/>
      <c r="B265" s="5"/>
      <c r="C265" s="5"/>
      <c r="D265" s="5"/>
      <c r="E265" s="5"/>
      <c r="F265" s="5"/>
      <c r="G265" s="5"/>
      <c r="H265" s="237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5"/>
      <c r="B266" s="5"/>
      <c r="C266" s="5"/>
      <c r="D266" s="5"/>
      <c r="E266" s="5"/>
      <c r="F266" s="5"/>
      <c r="G266" s="5"/>
      <c r="H266" s="237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5"/>
      <c r="B267" s="5"/>
      <c r="C267" s="5"/>
      <c r="D267" s="5"/>
      <c r="E267" s="5"/>
      <c r="F267" s="5"/>
      <c r="G267" s="5"/>
      <c r="H267" s="237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5"/>
      <c r="B268" s="5"/>
      <c r="C268" s="5"/>
      <c r="D268" s="5"/>
      <c r="E268" s="5"/>
      <c r="F268" s="5"/>
      <c r="G268" s="5"/>
      <c r="H268" s="237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5"/>
      <c r="B269" s="5"/>
      <c r="C269" s="5"/>
      <c r="D269" s="5"/>
      <c r="E269" s="5"/>
      <c r="F269" s="5"/>
      <c r="G269" s="5"/>
      <c r="H269" s="237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5"/>
      <c r="B270" s="5"/>
      <c r="C270" s="5"/>
      <c r="D270" s="5"/>
      <c r="E270" s="5"/>
      <c r="F270" s="5"/>
      <c r="G270" s="5"/>
      <c r="H270" s="237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5"/>
      <c r="B271" s="5"/>
      <c r="C271" s="5"/>
      <c r="D271" s="5"/>
      <c r="E271" s="5"/>
      <c r="F271" s="5"/>
      <c r="G271" s="5"/>
      <c r="H271" s="237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7.75" customHeight="1">
      <c r="A272" s="5"/>
      <c r="B272" s="5"/>
      <c r="C272" s="5"/>
      <c r="D272" s="5"/>
      <c r="E272" s="5"/>
      <c r="F272" s="5"/>
      <c r="G272" s="5"/>
      <c r="H272" s="237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7.75" customHeight="1">
      <c r="A273" s="5"/>
      <c r="B273" s="5"/>
      <c r="C273" s="5"/>
      <c r="D273" s="5"/>
      <c r="E273" s="5"/>
      <c r="F273" s="5"/>
      <c r="G273" s="5"/>
      <c r="H273" s="237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7.75" customHeight="1">
      <c r="A274" s="5"/>
      <c r="B274" s="5"/>
      <c r="C274" s="5"/>
      <c r="D274" s="5"/>
      <c r="E274" s="5"/>
      <c r="F274" s="5"/>
      <c r="G274" s="5"/>
      <c r="H274" s="237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7.75" customHeight="1">
      <c r="A275" s="5"/>
      <c r="B275" s="5"/>
      <c r="C275" s="5"/>
      <c r="D275" s="5"/>
      <c r="E275" s="5"/>
      <c r="F275" s="5"/>
      <c r="G275" s="5"/>
      <c r="H275" s="237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7.75" customHeight="1">
      <c r="A276" s="5"/>
      <c r="B276" s="5"/>
      <c r="C276" s="5"/>
      <c r="D276" s="5"/>
      <c r="E276" s="5"/>
      <c r="F276" s="5"/>
      <c r="G276" s="5"/>
      <c r="H276" s="237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7.75" customHeight="1">
      <c r="A277" s="5"/>
      <c r="B277" s="5"/>
      <c r="C277" s="5"/>
      <c r="D277" s="5"/>
      <c r="E277" s="5"/>
      <c r="F277" s="5"/>
      <c r="G277" s="5"/>
      <c r="H277" s="237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7.75" customHeight="1">
      <c r="A278" s="5"/>
      <c r="B278" s="5"/>
      <c r="C278" s="5"/>
      <c r="D278" s="5"/>
      <c r="E278" s="5"/>
      <c r="F278" s="5"/>
      <c r="G278" s="5"/>
      <c r="H278" s="237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7.75" customHeight="1">
      <c r="A279" s="5"/>
      <c r="B279" s="5"/>
      <c r="C279" s="5"/>
      <c r="D279" s="5"/>
      <c r="E279" s="5"/>
      <c r="F279" s="5"/>
      <c r="G279" s="5"/>
      <c r="H279" s="237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7.75" customHeight="1">
      <c r="A280" s="5"/>
      <c r="B280" s="5"/>
      <c r="C280" s="5"/>
      <c r="D280" s="5"/>
      <c r="E280" s="5"/>
      <c r="F280" s="5"/>
      <c r="G280" s="5"/>
      <c r="H280" s="237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5"/>
      <c r="B281" s="5"/>
      <c r="C281" s="5"/>
      <c r="D281" s="5"/>
      <c r="E281" s="5"/>
      <c r="F281" s="5"/>
      <c r="G281" s="5"/>
      <c r="H281" s="237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5"/>
      <c r="B282" s="5"/>
      <c r="C282" s="5"/>
      <c r="D282" s="5"/>
      <c r="E282" s="5"/>
      <c r="F282" s="5"/>
      <c r="G282" s="5"/>
      <c r="H282" s="237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5"/>
      <c r="B283" s="5"/>
      <c r="C283" s="5"/>
      <c r="D283" s="5"/>
      <c r="E283" s="5"/>
      <c r="F283" s="5"/>
      <c r="G283" s="5"/>
      <c r="H283" s="237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5"/>
      <c r="B284" s="5"/>
      <c r="C284" s="5"/>
      <c r="D284" s="5"/>
      <c r="E284" s="5"/>
      <c r="F284" s="5"/>
      <c r="G284" s="5"/>
      <c r="H284" s="237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5"/>
      <c r="B285" s="5"/>
      <c r="C285" s="5"/>
      <c r="D285" s="5"/>
      <c r="E285" s="5"/>
      <c r="F285" s="5"/>
      <c r="G285" s="5"/>
      <c r="H285" s="237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5"/>
      <c r="B286" s="5"/>
      <c r="C286" s="5"/>
      <c r="D286" s="5"/>
      <c r="E286" s="5"/>
      <c r="F286" s="5"/>
      <c r="G286" s="5"/>
      <c r="H286" s="237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5"/>
      <c r="B287" s="5"/>
      <c r="C287" s="5"/>
      <c r="D287" s="5"/>
      <c r="E287" s="5"/>
      <c r="F287" s="5"/>
      <c r="G287" s="5"/>
      <c r="H287" s="237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5"/>
      <c r="B288" s="5"/>
      <c r="C288" s="5"/>
      <c r="D288" s="5"/>
      <c r="E288" s="5"/>
      <c r="F288" s="5"/>
      <c r="G288" s="5"/>
      <c r="H288" s="237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5"/>
      <c r="B289" s="5"/>
      <c r="C289" s="5"/>
      <c r="D289" s="5"/>
      <c r="E289" s="5"/>
      <c r="F289" s="5"/>
      <c r="G289" s="5"/>
      <c r="H289" s="237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5"/>
      <c r="B290" s="5"/>
      <c r="C290" s="5"/>
      <c r="D290" s="5"/>
      <c r="E290" s="5"/>
      <c r="F290" s="5"/>
      <c r="G290" s="5"/>
      <c r="H290" s="237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5"/>
      <c r="B291" s="5"/>
      <c r="C291" s="5"/>
      <c r="D291" s="5"/>
      <c r="E291" s="5"/>
      <c r="F291" s="5"/>
      <c r="G291" s="5"/>
      <c r="H291" s="237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5"/>
      <c r="B292" s="5"/>
      <c r="C292" s="5"/>
      <c r="D292" s="5"/>
      <c r="E292" s="5"/>
      <c r="F292" s="5"/>
      <c r="G292" s="5"/>
      <c r="H292" s="237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5"/>
      <c r="B293" s="5"/>
      <c r="C293" s="5"/>
      <c r="D293" s="5"/>
      <c r="E293" s="5"/>
      <c r="F293" s="5"/>
      <c r="G293" s="5"/>
      <c r="H293" s="237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5"/>
      <c r="B294" s="5"/>
      <c r="C294" s="5"/>
      <c r="D294" s="5"/>
      <c r="E294" s="5"/>
      <c r="F294" s="5"/>
      <c r="G294" s="5"/>
      <c r="H294" s="237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5"/>
      <c r="B295" s="5"/>
      <c r="C295" s="5"/>
      <c r="D295" s="5"/>
      <c r="E295" s="5"/>
      <c r="F295" s="5"/>
      <c r="G295" s="5"/>
      <c r="H295" s="237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5"/>
      <c r="B296" s="5"/>
      <c r="C296" s="5"/>
      <c r="D296" s="5"/>
      <c r="E296" s="5"/>
      <c r="F296" s="5"/>
      <c r="G296" s="5"/>
      <c r="H296" s="237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7.75" customHeight="1">
      <c r="A297" s="5"/>
      <c r="B297" s="5"/>
      <c r="C297" s="5"/>
      <c r="D297" s="5"/>
      <c r="E297" s="5"/>
      <c r="F297" s="5"/>
      <c r="G297" s="5"/>
      <c r="H297" s="237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7.75" customHeight="1">
      <c r="A298" s="5"/>
      <c r="B298" s="5"/>
      <c r="C298" s="5"/>
      <c r="D298" s="5"/>
      <c r="E298" s="5"/>
      <c r="F298" s="5"/>
      <c r="G298" s="5"/>
      <c r="H298" s="237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7.75" customHeight="1">
      <c r="A299" s="5"/>
      <c r="B299" s="5"/>
      <c r="C299" s="5"/>
      <c r="D299" s="5"/>
      <c r="E299" s="5"/>
      <c r="F299" s="5"/>
      <c r="G299" s="5"/>
      <c r="H299" s="237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7.75" customHeight="1">
      <c r="A300" s="5"/>
      <c r="B300" s="5"/>
      <c r="C300" s="5"/>
      <c r="D300" s="5"/>
      <c r="E300" s="5"/>
      <c r="F300" s="5"/>
      <c r="G300" s="5"/>
      <c r="H300" s="237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7.75" customHeight="1">
      <c r="A301" s="5"/>
      <c r="B301" s="5"/>
      <c r="C301" s="5"/>
      <c r="D301" s="5"/>
      <c r="E301" s="5"/>
      <c r="F301" s="5"/>
      <c r="G301" s="5"/>
      <c r="H301" s="237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.75" customHeight="1">
      <c r="A302" s="5"/>
      <c r="B302" s="5"/>
      <c r="C302" s="5"/>
      <c r="D302" s="5"/>
      <c r="E302" s="5"/>
      <c r="F302" s="5"/>
      <c r="G302" s="5"/>
      <c r="H302" s="237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7.75" customHeight="1">
      <c r="A303" s="5"/>
      <c r="B303" s="5"/>
      <c r="C303" s="5"/>
      <c r="D303" s="5"/>
      <c r="E303" s="5"/>
      <c r="F303" s="5"/>
      <c r="G303" s="5"/>
      <c r="H303" s="237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7.75" customHeight="1">
      <c r="A304" s="5"/>
      <c r="B304" s="5"/>
      <c r="C304" s="5"/>
      <c r="D304" s="5"/>
      <c r="E304" s="5"/>
      <c r="F304" s="5"/>
      <c r="G304" s="5"/>
      <c r="H304" s="237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7.75" customHeight="1">
      <c r="A305" s="5"/>
      <c r="B305" s="5"/>
      <c r="C305" s="5"/>
      <c r="D305" s="5"/>
      <c r="E305" s="5"/>
      <c r="F305" s="5"/>
      <c r="G305" s="5"/>
      <c r="H305" s="237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7.75" customHeight="1">
      <c r="A306" s="5"/>
      <c r="B306" s="5"/>
      <c r="C306" s="5"/>
      <c r="D306" s="5"/>
      <c r="E306" s="5"/>
      <c r="F306" s="5"/>
      <c r="G306" s="5"/>
      <c r="H306" s="237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7.75" customHeight="1">
      <c r="A307" s="5"/>
      <c r="B307" s="5"/>
      <c r="C307" s="5"/>
      <c r="D307" s="5"/>
      <c r="E307" s="5"/>
      <c r="F307" s="5"/>
      <c r="G307" s="5"/>
      <c r="H307" s="237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7.75" customHeight="1">
      <c r="A308" s="5"/>
      <c r="B308" s="5"/>
      <c r="C308" s="5"/>
      <c r="D308" s="5"/>
      <c r="E308" s="5"/>
      <c r="F308" s="5"/>
      <c r="G308" s="5"/>
      <c r="H308" s="237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7.75" customHeight="1">
      <c r="A309" s="5"/>
      <c r="B309" s="5"/>
      <c r="C309" s="5"/>
      <c r="D309" s="5"/>
      <c r="E309" s="5"/>
      <c r="F309" s="5"/>
      <c r="G309" s="5"/>
      <c r="H309" s="237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7.75" customHeight="1">
      <c r="A310" s="5"/>
      <c r="B310" s="5"/>
      <c r="C310" s="5"/>
      <c r="D310" s="5"/>
      <c r="E310" s="5"/>
      <c r="F310" s="5"/>
      <c r="G310" s="5"/>
      <c r="H310" s="237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7.75" customHeight="1">
      <c r="A311" s="5"/>
      <c r="B311" s="5"/>
      <c r="C311" s="5"/>
      <c r="D311" s="5"/>
      <c r="E311" s="5"/>
      <c r="F311" s="5"/>
      <c r="G311" s="5"/>
      <c r="H311" s="237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7.75" customHeight="1">
      <c r="A312" s="5"/>
      <c r="B312" s="5"/>
      <c r="C312" s="5"/>
      <c r="D312" s="5"/>
      <c r="E312" s="5"/>
      <c r="F312" s="5"/>
      <c r="G312" s="5"/>
      <c r="H312" s="237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7.75" customHeight="1">
      <c r="A313" s="5"/>
      <c r="B313" s="5"/>
      <c r="C313" s="5"/>
      <c r="D313" s="5"/>
      <c r="E313" s="5"/>
      <c r="F313" s="5"/>
      <c r="G313" s="5"/>
      <c r="H313" s="237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7.75" customHeight="1">
      <c r="A314" s="5"/>
      <c r="B314" s="5"/>
      <c r="C314" s="5"/>
      <c r="D314" s="5"/>
      <c r="E314" s="5"/>
      <c r="F314" s="5"/>
      <c r="G314" s="5"/>
      <c r="H314" s="237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7.75" customHeight="1">
      <c r="A315" s="5"/>
      <c r="B315" s="5"/>
      <c r="C315" s="5"/>
      <c r="D315" s="5"/>
      <c r="E315" s="5"/>
      <c r="F315" s="5"/>
      <c r="G315" s="5"/>
      <c r="H315" s="237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7.75" customHeight="1">
      <c r="A316" s="5"/>
      <c r="B316" s="5"/>
      <c r="C316" s="5"/>
      <c r="D316" s="5"/>
      <c r="E316" s="5"/>
      <c r="F316" s="5"/>
      <c r="G316" s="5"/>
      <c r="H316" s="237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7.75" customHeight="1">
      <c r="A317" s="5"/>
      <c r="B317" s="5"/>
      <c r="C317" s="5"/>
      <c r="D317" s="5"/>
      <c r="E317" s="5"/>
      <c r="F317" s="5"/>
      <c r="G317" s="5"/>
      <c r="H317" s="237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7.75" customHeight="1">
      <c r="A318" s="5"/>
      <c r="B318" s="5"/>
      <c r="C318" s="5"/>
      <c r="D318" s="5"/>
      <c r="E318" s="5"/>
      <c r="F318" s="5"/>
      <c r="G318" s="5"/>
      <c r="H318" s="237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7.7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7.7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7.7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7.7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7.7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7.7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7.7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7.7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7.7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7.7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7.7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7.7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7.7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7.7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7.7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7.7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7.7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7.7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7.7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7.7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7.7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7.7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7.7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7.7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7.7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7.7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7.7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7.7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7.7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7.7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7.7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7.7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7.7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7.7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7.7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7.7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7.7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7.7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7.7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7.7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7.7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7.7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7.7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7.7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7.7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7.7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7.7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7.7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7.7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7.7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7.7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7.7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7.7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7.7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7.7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7.7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7.7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7.7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7.7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7.7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7.7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7.7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7.7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7.7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7.7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7.7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7.7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7.7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7.7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7.7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7.7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7.7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7.7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7.7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7.7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7.7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7.7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7.7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7.7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7.7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7.7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7.7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7.7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7.7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7.7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7.7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7.7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7.7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7.7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7.7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7.7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7.7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7.7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7.7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7.7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7.7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7.7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7.7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7.7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7.7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7.7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7.7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7.7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7.7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7.7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7.7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7.7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7.7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7.7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7.7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7.7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7.7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7.7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7.7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7.7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7.7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7.7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7.7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7.7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7.7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7.7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7.7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7.7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7.7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7.7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7.7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7.7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7.7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7.7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7.7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7.7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7.7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7.7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.7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7.7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7.7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7.7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7.7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7.7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7.7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7.7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7.7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7.7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7.7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7.7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7.7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7.7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7.7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7.7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7.7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7.7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7.7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7.7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7.7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7.7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7.7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7.7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7.7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7.7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7.7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7.7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7.7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7.7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7.7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7.7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7.7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7.7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7.7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7.7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7.7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7.7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7.7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7.7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7.7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7.7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7.7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7.7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7.7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7.7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7.7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7.7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7.7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7.7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7.7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7.7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7.7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7.7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7.7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7.7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7.7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7.7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7.7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7.7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7.7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7.7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7.7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7.7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7.7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7.7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7.7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7.7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7.7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7.7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7.7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7.7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7.7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7.7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7.7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7.7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7.7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7.7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7.7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7.7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7.7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7.7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7.7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7.7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7.7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7.7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7.7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7.7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7.7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7.7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7.7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7.7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7.7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7.7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7.7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7.7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7.7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7.7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7.7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7.7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7.7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7.7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7.7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7.7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7.7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7.7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7.7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7.7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7.7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7.7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7.7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7.7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7.7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7.7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7.7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7.7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7.7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7.7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7.7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7.7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7.7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7.7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7.7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7.7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7.7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7.7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7.7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7.7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7.7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7.7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7.7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7.7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7.7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7.7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7.7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7.7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7.7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7.7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7.7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7.7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7.7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7.7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7.7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7.7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7.7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7.7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7.7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7.7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7.7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7.7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7.7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7.7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7.7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7.7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7.7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7.7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7.7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7.7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7.7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7.7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7.7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7.7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7.7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7.7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7.7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7.7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7.7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7.7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7.7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7.7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7.7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7.7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7.7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7.7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7.7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7.7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7.7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7.7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7.7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7.7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7.7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7.7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7.7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7.7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7.7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7.7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7.7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7.7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7.7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7.7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7.7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7.7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7.7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7.7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7.7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7.7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7.7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7.7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7.7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7.7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7.7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7.7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7.7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7.7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7.7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7.7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7.7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7.7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7.7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7.7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7.7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7.7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7.7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7.7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7.7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7.7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7.7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7.7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7.7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7.7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7.7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7.7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7.7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7.7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7.7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7.7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7.7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7.7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7.7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7.7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7.7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7.7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7.7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7.7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7.7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7.7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7.7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7.7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7.7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7.7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7.7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7.7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7.7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7.7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7.7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7.7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7.7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7.7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7.7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7.7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7.7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7.7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7.7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7.7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7.7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7.7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7.7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7.7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7.7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7.7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7.7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7.7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7.7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7.7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7.7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7.7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7.7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7.7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7.7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7.7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7.7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7.7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7.7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7.7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7.7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7.7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7.7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7.7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7.7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7.7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7.7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7.7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7.7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7.7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7.7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7.7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7.7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7.7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7.7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7.7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7.7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7.7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7.7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7.7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7.7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7.7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7.7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7.7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7.7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7.7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7.7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7.7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7.7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7.7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7.7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7.7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7.7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7.7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7.7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7.7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7.7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7.7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7.7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7.7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7.7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7.7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7.7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7.7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7.7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7.7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7.7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7.7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7.7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7.7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7.7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7.7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7.7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7.7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7.7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7.7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7.7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7.7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7.7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7.7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7.7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7.7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7.7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7.7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7.7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7.7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7.7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7.7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7.7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7.7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7.7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7.7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7.7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7.7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7.7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7.7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7.7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7.7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7.7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7.7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7.7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7.7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7.7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7.7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7.7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7.7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7.7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7.7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7.7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7.7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7.7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7.7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7.7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7.7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7.7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7.7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7.7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7.7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7.7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7.7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7.7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7.7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7.7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7.7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7.7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7.7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7.7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7.7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7.7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7.7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7.7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7.7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7.7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7.7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7.7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7.7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7.7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7.7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7.7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7.7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7.7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7.7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7.7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7.7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7.7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7.7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7.7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7.7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7.7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7.7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7.7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7.7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7.7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7.7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7.7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7.7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7.7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7.7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7.7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7.7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7.7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7.7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7.7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7.7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7.7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7.7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7.7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7.7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7.7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7.7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7.7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7.7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7.7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7.7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7.7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7.7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7.7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7.7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7.7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7.7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7.7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7.7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7.7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7.7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7.7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7.7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7.7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7.7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7.7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7.7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7.7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7.7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7.7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7.7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7.7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7.7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7.7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7.7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7.7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7.7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7.7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7.7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7.7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7.7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7.7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7.7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7.7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7.7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7.7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7.7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7.7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7.7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7.7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7.7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7.7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7.7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7.7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7.7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7.7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7.7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7.7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7.7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7.7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7.7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7.7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7.7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7.7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7.7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7.7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7.7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7.7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7.7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7.7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7.7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7.7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7.7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7.7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7.7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7.7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7.7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7.7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7.7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7.7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7.7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7.7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7.7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7.7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7.7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7.7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7.7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7.7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7.7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7.7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7.7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7.7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7.7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7.7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7.7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7.7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7.7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7.7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7.7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7.7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7.7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7.7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7.7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7.7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7.7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7.7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7.7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7.7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7.7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7.7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7.7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7.7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7.7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7.7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7.7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7.7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7.7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7.7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7.7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7.7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7.7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7.7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7.7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7.7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7.7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7.7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7.7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7.7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7.7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7.7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7.7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3">
    <mergeCell ref="B12:D12"/>
    <mergeCell ref="B13:D13"/>
    <mergeCell ref="B14:D14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rgb="FF0000FF"/>
  </sheetPr>
  <dimension ref="A1:Z1000"/>
  <sheetViews>
    <sheetView zoomScale="70" zoomScaleNormal="70" workbookViewId="0">
      <pane xSplit="4" ySplit="22" topLeftCell="E460" activePane="bottomRight" state="frozen"/>
      <selection pane="topRight" activeCell="E1" sqref="E1"/>
      <selection pane="bottomLeft" activeCell="A23" sqref="A23"/>
      <selection pane="bottomRight" activeCell="D394" sqref="D394"/>
    </sheetView>
  </sheetViews>
  <sheetFormatPr defaultRowHeight="15" customHeight="1"/>
  <cols>
    <col min="1" max="1" width="44.25" style="1179" customWidth="1"/>
    <col min="2" max="2" width="12.75" style="1179" customWidth="1"/>
    <col min="3" max="3" width="15.375" style="1179" customWidth="1"/>
    <col min="4" max="4" width="68" style="1179" customWidth="1"/>
    <col min="5" max="12" width="22.25" style="1179" customWidth="1"/>
    <col min="13" max="26" width="7.875" style="1179" customWidth="1"/>
    <col min="27" max="16384" width="9" style="1179"/>
  </cols>
  <sheetData>
    <row r="1" spans="1:26" ht="27.75" customHeight="1">
      <c r="A1" s="1175" t="s">
        <v>0</v>
      </c>
      <c r="B1" s="1176"/>
      <c r="C1" s="1177" t="s">
        <v>511</v>
      </c>
      <c r="D1" s="1176"/>
      <c r="E1" s="1176"/>
      <c r="F1" s="1176"/>
      <c r="G1" s="1176"/>
      <c r="H1" s="1176"/>
      <c r="I1" s="1176"/>
      <c r="J1" s="1176"/>
      <c r="K1" s="1176"/>
      <c r="L1" s="1178"/>
      <c r="M1" s="1178"/>
      <c r="N1" s="1178"/>
      <c r="O1" s="1178"/>
      <c r="P1" s="1178"/>
      <c r="Q1" s="1178"/>
      <c r="R1" s="1178"/>
      <c r="S1" s="1178"/>
      <c r="T1" s="1178"/>
      <c r="U1" s="1178"/>
      <c r="V1" s="1178"/>
      <c r="W1" s="1178"/>
      <c r="X1" s="1178"/>
      <c r="Y1" s="1178"/>
      <c r="Z1" s="1178"/>
    </row>
    <row r="2" spans="1:26" ht="27.75" customHeight="1">
      <c r="A2" s="1180" t="s">
        <v>4</v>
      </c>
      <c r="B2" s="1176"/>
      <c r="C2" s="1177" t="s">
        <v>512</v>
      </c>
      <c r="D2" s="1176"/>
      <c r="E2" s="1176"/>
      <c r="F2" s="1176"/>
      <c r="G2" s="1176"/>
      <c r="H2" s="1176"/>
      <c r="I2" s="1176"/>
      <c r="J2" s="1176"/>
      <c r="K2" s="1176"/>
      <c r="L2" s="1178"/>
      <c r="M2" s="1178"/>
      <c r="N2" s="1178"/>
      <c r="O2" s="1178"/>
      <c r="P2" s="1178"/>
      <c r="Q2" s="1178"/>
      <c r="R2" s="1178"/>
      <c r="S2" s="1178"/>
      <c r="T2" s="1178"/>
      <c r="U2" s="1178"/>
      <c r="V2" s="1178"/>
      <c r="W2" s="1178"/>
      <c r="X2" s="1178"/>
      <c r="Y2" s="1178"/>
      <c r="Z2" s="1178"/>
    </row>
    <row r="3" spans="1:26" ht="27.75" hidden="1" customHeight="1">
      <c r="A3" s="1181" t="s">
        <v>9</v>
      </c>
      <c r="B3" s="1182"/>
      <c r="C3" s="1182" t="s">
        <v>11</v>
      </c>
      <c r="D3" s="1182"/>
      <c r="E3" s="1182"/>
      <c r="F3" s="1182"/>
      <c r="G3" s="1182"/>
      <c r="H3" s="1182"/>
      <c r="I3" s="1182"/>
      <c r="J3" s="1182"/>
      <c r="K3" s="1182"/>
      <c r="L3" s="1183"/>
      <c r="M3" s="1183"/>
      <c r="N3" s="1183"/>
      <c r="O3" s="1183"/>
      <c r="P3" s="1183"/>
      <c r="Q3" s="1183"/>
      <c r="R3" s="1183"/>
      <c r="S3" s="1183"/>
      <c r="T3" s="1183"/>
      <c r="U3" s="1183"/>
      <c r="V3" s="1183"/>
      <c r="W3" s="1183"/>
      <c r="X3" s="1183"/>
      <c r="Y3" s="1183"/>
      <c r="Z3" s="1183"/>
    </row>
    <row r="4" spans="1:26" ht="27.75" hidden="1" customHeight="1">
      <c r="A4" s="1184" t="s">
        <v>15</v>
      </c>
      <c r="B4" s="1184"/>
      <c r="C4" s="1184" t="s">
        <v>513</v>
      </c>
      <c r="D4" s="1184"/>
      <c r="E4" s="1184"/>
      <c r="F4" s="1184"/>
      <c r="G4" s="1184"/>
      <c r="H4" s="1184"/>
      <c r="I4" s="1184"/>
      <c r="J4" s="1184"/>
      <c r="K4" s="1184"/>
      <c r="L4" s="1183"/>
      <c r="M4" s="1183"/>
      <c r="N4" s="1183"/>
      <c r="O4" s="1183"/>
      <c r="P4" s="1183"/>
      <c r="Q4" s="1183"/>
      <c r="R4" s="1183"/>
      <c r="S4" s="1183"/>
      <c r="T4" s="1183"/>
      <c r="U4" s="1183"/>
      <c r="V4" s="1183"/>
      <c r="W4" s="1183"/>
      <c r="X4" s="1183"/>
      <c r="Y4" s="1183"/>
      <c r="Z4" s="1183"/>
    </row>
    <row r="5" spans="1:26" ht="27.75" hidden="1" customHeight="1">
      <c r="A5" s="1185" t="s">
        <v>514</v>
      </c>
      <c r="B5" s="1184"/>
      <c r="C5" s="1184" t="s">
        <v>515</v>
      </c>
      <c r="D5" s="1184"/>
      <c r="E5" s="1184"/>
      <c r="F5" s="1184"/>
      <c r="G5" s="1184"/>
      <c r="H5" s="1184"/>
      <c r="I5" s="1184"/>
      <c r="J5" s="1184"/>
      <c r="K5" s="1184"/>
      <c r="L5" s="1183"/>
      <c r="M5" s="1183"/>
      <c r="N5" s="1183"/>
      <c r="O5" s="1183"/>
      <c r="P5" s="1183"/>
      <c r="Q5" s="1183"/>
      <c r="R5" s="1183"/>
      <c r="S5" s="1183"/>
      <c r="T5" s="1183"/>
      <c r="U5" s="1183"/>
      <c r="V5" s="1183"/>
      <c r="W5" s="1183"/>
      <c r="X5" s="1183"/>
      <c r="Y5" s="1183"/>
      <c r="Z5" s="1183"/>
    </row>
    <row r="6" spans="1:26" ht="27.75" hidden="1" customHeight="1">
      <c r="A6" s="1185" t="s">
        <v>516</v>
      </c>
      <c r="B6" s="1184"/>
      <c r="C6" s="1184"/>
      <c r="D6" s="1184"/>
      <c r="E6" s="1184"/>
      <c r="F6" s="1184"/>
      <c r="G6" s="1184"/>
      <c r="H6" s="1184"/>
      <c r="I6" s="1184"/>
      <c r="J6" s="1184"/>
      <c r="K6" s="1184"/>
      <c r="L6" s="1183"/>
      <c r="M6" s="1183"/>
      <c r="N6" s="1183"/>
      <c r="O6" s="1183"/>
      <c r="P6" s="1183"/>
      <c r="Q6" s="1183"/>
      <c r="R6" s="1183"/>
      <c r="S6" s="1183"/>
      <c r="T6" s="1183"/>
      <c r="U6" s="1183"/>
      <c r="V6" s="1183"/>
      <c r="W6" s="1183"/>
      <c r="X6" s="1183"/>
      <c r="Y6" s="1183"/>
      <c r="Z6" s="1183"/>
    </row>
    <row r="7" spans="1:26" ht="27.75" hidden="1" customHeight="1">
      <c r="A7" s="1184"/>
      <c r="B7" s="1184"/>
      <c r="C7" s="1184"/>
      <c r="D7" s="1184"/>
      <c r="E7" s="1184"/>
      <c r="F7" s="1184"/>
      <c r="G7" s="1184"/>
      <c r="H7" s="1184"/>
      <c r="I7" s="1184"/>
      <c r="J7" s="1184"/>
      <c r="K7" s="1184"/>
      <c r="L7" s="1183"/>
      <c r="M7" s="1183"/>
      <c r="N7" s="1183"/>
      <c r="O7" s="1183"/>
      <c r="P7" s="1183"/>
      <c r="Q7" s="1183"/>
      <c r="R7" s="1183"/>
      <c r="S7" s="1183"/>
      <c r="T7" s="1183"/>
      <c r="U7" s="1183"/>
      <c r="V7" s="1183"/>
      <c r="W7" s="1183"/>
      <c r="X7" s="1183"/>
      <c r="Y7" s="1183"/>
      <c r="Z7" s="1183"/>
    </row>
    <row r="8" spans="1:26" ht="27.75" hidden="1" customHeight="1">
      <c r="A8" s="1184"/>
      <c r="B8" s="1184"/>
      <c r="C8" s="1184"/>
      <c r="D8" s="1184"/>
      <c r="E8" s="1184"/>
      <c r="F8" s="1184"/>
      <c r="G8" s="1184"/>
      <c r="H8" s="1184"/>
      <c r="I8" s="1184"/>
      <c r="J8" s="1184"/>
      <c r="K8" s="1184"/>
      <c r="L8" s="1186"/>
      <c r="M8" s="1186"/>
      <c r="N8" s="1186"/>
      <c r="O8" s="1186"/>
      <c r="P8" s="1186"/>
      <c r="Q8" s="1186"/>
      <c r="R8" s="1186"/>
      <c r="S8" s="1186"/>
      <c r="T8" s="1186"/>
      <c r="U8" s="1186"/>
      <c r="V8" s="1186"/>
      <c r="W8" s="1186"/>
      <c r="X8" s="1186"/>
      <c r="Y8" s="1186"/>
      <c r="Z8" s="1186"/>
    </row>
    <row r="9" spans="1:26" ht="27.75" hidden="1" customHeight="1">
      <c r="A9" s="1187"/>
      <c r="B9" s="1182"/>
      <c r="C9" s="1182" t="s">
        <v>24</v>
      </c>
      <c r="D9" s="1182"/>
      <c r="E9" s="1182"/>
      <c r="F9" s="1182"/>
      <c r="G9" s="1182"/>
      <c r="H9" s="1182"/>
      <c r="I9" s="1182"/>
      <c r="J9" s="1182"/>
      <c r="K9" s="1182"/>
      <c r="L9" s="1186"/>
      <c r="M9" s="1186"/>
      <c r="N9" s="1186"/>
      <c r="O9" s="1186"/>
      <c r="P9" s="1186"/>
      <c r="Q9" s="1186"/>
      <c r="R9" s="1186"/>
      <c r="S9" s="1186"/>
      <c r="T9" s="1186"/>
      <c r="U9" s="1186"/>
      <c r="V9" s="1186"/>
      <c r="W9" s="1186"/>
      <c r="X9" s="1186"/>
      <c r="Y9" s="1186"/>
      <c r="Z9" s="1186"/>
    </row>
    <row r="10" spans="1:26" ht="27.75" hidden="1" customHeight="1">
      <c r="A10" s="1187"/>
      <c r="B10" s="1184"/>
      <c r="C10" s="1184" t="s">
        <v>513</v>
      </c>
      <c r="D10" s="1184"/>
      <c r="E10" s="1184"/>
      <c r="F10" s="1184"/>
      <c r="G10" s="1184"/>
      <c r="H10" s="1184"/>
      <c r="I10" s="1184"/>
      <c r="J10" s="1184"/>
      <c r="K10" s="1184"/>
      <c r="L10" s="1186"/>
      <c r="M10" s="1186"/>
      <c r="N10" s="1186"/>
      <c r="O10" s="1186"/>
      <c r="P10" s="1186"/>
      <c r="Q10" s="1186"/>
      <c r="R10" s="1186"/>
      <c r="S10" s="1186"/>
      <c r="T10" s="1186"/>
      <c r="U10" s="1186"/>
      <c r="V10" s="1186"/>
      <c r="W10" s="1186"/>
      <c r="X10" s="1186"/>
      <c r="Y10" s="1186"/>
      <c r="Z10" s="1186"/>
    </row>
    <row r="11" spans="1:26" ht="27.75" hidden="1" customHeight="1">
      <c r="A11" s="1187"/>
      <c r="B11" s="1184"/>
      <c r="C11" s="1184" t="s">
        <v>515</v>
      </c>
      <c r="D11" s="1184"/>
      <c r="E11" s="1184"/>
      <c r="F11" s="1184"/>
      <c r="G11" s="1184"/>
      <c r="H11" s="1184"/>
      <c r="I11" s="1184"/>
      <c r="J11" s="1184"/>
      <c r="K11" s="1184"/>
      <c r="L11" s="1178"/>
      <c r="M11" s="1178"/>
      <c r="N11" s="1178"/>
      <c r="O11" s="1178"/>
      <c r="P11" s="1178"/>
      <c r="Q11" s="1178"/>
      <c r="R11" s="1178"/>
      <c r="S11" s="1178"/>
      <c r="T11" s="1178"/>
      <c r="U11" s="1178"/>
      <c r="V11" s="1178"/>
      <c r="W11" s="1178"/>
      <c r="X11" s="1178"/>
      <c r="Y11" s="1178"/>
      <c r="Z11" s="1178"/>
    </row>
    <row r="12" spans="1:26" ht="27.75" hidden="1" customHeight="1">
      <c r="A12" s="1184"/>
      <c r="B12" s="1184"/>
      <c r="C12" s="1184"/>
      <c r="D12" s="1184"/>
      <c r="E12" s="1184"/>
      <c r="F12" s="1184"/>
      <c r="G12" s="1184"/>
      <c r="H12" s="1184"/>
      <c r="I12" s="1184"/>
      <c r="J12" s="1184"/>
      <c r="K12" s="1184"/>
      <c r="L12" s="1178"/>
      <c r="M12" s="1178"/>
      <c r="N12" s="1178"/>
      <c r="O12" s="1178"/>
      <c r="P12" s="1178"/>
      <c r="Q12" s="1178"/>
      <c r="R12" s="1178"/>
      <c r="S12" s="1178"/>
      <c r="T12" s="1178"/>
      <c r="U12" s="1178"/>
      <c r="V12" s="1178"/>
      <c r="W12" s="1178"/>
      <c r="X12" s="1178"/>
      <c r="Y12" s="1178"/>
      <c r="Z12" s="1178"/>
    </row>
    <row r="13" spans="1:26" ht="27.75" hidden="1" customHeight="1">
      <c r="A13" s="1184"/>
      <c r="B13" s="1184"/>
      <c r="C13" s="1184"/>
      <c r="D13" s="1184"/>
      <c r="E13" s="1184"/>
      <c r="F13" s="1184"/>
      <c r="G13" s="1184"/>
      <c r="H13" s="1184"/>
      <c r="I13" s="1184"/>
      <c r="J13" s="1184"/>
      <c r="K13" s="1184"/>
      <c r="L13" s="1178"/>
      <c r="M13" s="1178"/>
      <c r="N13" s="1178"/>
      <c r="O13" s="1178"/>
      <c r="P13" s="1178"/>
      <c r="Q13" s="1178"/>
      <c r="R13" s="1178"/>
      <c r="S13" s="1178"/>
      <c r="T13" s="1178"/>
      <c r="U13" s="1178"/>
      <c r="V13" s="1178"/>
      <c r="W13" s="1178"/>
      <c r="X13" s="1178"/>
      <c r="Y13" s="1178"/>
      <c r="Z13" s="1178"/>
    </row>
    <row r="14" spans="1:26" ht="27.75" hidden="1" customHeight="1">
      <c r="A14" s="1184"/>
      <c r="B14" s="1184"/>
      <c r="C14" s="1184"/>
      <c r="D14" s="1184"/>
      <c r="E14" s="1184"/>
      <c r="F14" s="1184"/>
      <c r="G14" s="1184"/>
      <c r="H14" s="1184"/>
      <c r="I14" s="1184"/>
      <c r="J14" s="1184"/>
      <c r="K14" s="1184"/>
      <c r="L14" s="1178"/>
      <c r="M14" s="1178"/>
      <c r="N14" s="1178"/>
      <c r="O14" s="1178"/>
      <c r="P14" s="1178"/>
      <c r="Q14" s="1178"/>
      <c r="R14" s="1178"/>
      <c r="S14" s="1178"/>
      <c r="T14" s="1178"/>
      <c r="U14" s="1178"/>
      <c r="V14" s="1178"/>
      <c r="W14" s="1178"/>
      <c r="X14" s="1178"/>
      <c r="Y14" s="1178"/>
      <c r="Z14" s="1178"/>
    </row>
    <row r="15" spans="1:26" ht="27.75" hidden="1" customHeight="1">
      <c r="A15" s="1184"/>
      <c r="B15" s="1184"/>
      <c r="C15" s="1184"/>
      <c r="D15" s="1184"/>
      <c r="E15" s="1184"/>
      <c r="F15" s="1184"/>
      <c r="G15" s="1184"/>
      <c r="H15" s="1184"/>
      <c r="I15" s="1184"/>
      <c r="J15" s="1184"/>
      <c r="K15" s="1184"/>
      <c r="L15" s="1178"/>
      <c r="M15" s="1178"/>
      <c r="N15" s="1178"/>
      <c r="O15" s="1178"/>
      <c r="P15" s="1178"/>
      <c r="Q15" s="1178"/>
      <c r="R15" s="1178"/>
      <c r="S15" s="1178"/>
      <c r="T15" s="1178"/>
      <c r="U15" s="1178"/>
      <c r="V15" s="1178"/>
      <c r="W15" s="1178"/>
      <c r="X15" s="1178"/>
      <c r="Y15" s="1178"/>
      <c r="Z15" s="1178"/>
    </row>
    <row r="16" spans="1:26" ht="27.75" hidden="1" customHeight="1">
      <c r="A16" s="1184"/>
      <c r="B16" s="1184"/>
      <c r="C16" s="1184"/>
      <c r="D16" s="1184"/>
      <c r="E16" s="1184"/>
      <c r="F16" s="1184"/>
      <c r="G16" s="1184"/>
      <c r="H16" s="1184"/>
      <c r="I16" s="1184"/>
      <c r="J16" s="1184"/>
      <c r="K16" s="1184"/>
      <c r="L16" s="1178"/>
      <c r="M16" s="1178"/>
      <c r="N16" s="1178"/>
      <c r="O16" s="1178"/>
      <c r="P16" s="1178"/>
      <c r="Q16" s="1178"/>
      <c r="R16" s="1178"/>
      <c r="S16" s="1178"/>
      <c r="T16" s="1178"/>
      <c r="U16" s="1178"/>
      <c r="V16" s="1178"/>
      <c r="W16" s="1178"/>
      <c r="X16" s="1178"/>
      <c r="Y16" s="1178"/>
      <c r="Z16" s="1178"/>
    </row>
    <row r="17" spans="1:26" ht="27.75" hidden="1" customHeight="1">
      <c r="A17" s="1184"/>
      <c r="B17" s="1184"/>
      <c r="C17" s="1184"/>
      <c r="D17" s="1184"/>
      <c r="E17" s="1184"/>
      <c r="F17" s="1184"/>
      <c r="G17" s="1184"/>
      <c r="H17" s="1184"/>
      <c r="I17" s="1184"/>
      <c r="J17" s="1184"/>
      <c r="K17" s="1184"/>
      <c r="L17" s="1178"/>
      <c r="M17" s="1178"/>
      <c r="N17" s="1178"/>
      <c r="O17" s="1178"/>
      <c r="P17" s="1178"/>
      <c r="Q17" s="1178"/>
      <c r="R17" s="1178"/>
      <c r="S17" s="1178"/>
      <c r="T17" s="1178"/>
      <c r="U17" s="1178"/>
      <c r="V17" s="1178"/>
      <c r="W17" s="1178"/>
      <c r="X17" s="1178"/>
      <c r="Y17" s="1178"/>
      <c r="Z17" s="1178"/>
    </row>
    <row r="18" spans="1:26" ht="27.75" hidden="1" customHeight="1">
      <c r="A18" s="1184"/>
      <c r="B18" s="1184"/>
      <c r="C18" s="1184"/>
      <c r="D18" s="1184"/>
      <c r="E18" s="1184"/>
      <c r="F18" s="1184"/>
      <c r="G18" s="1184"/>
      <c r="H18" s="1184"/>
      <c r="I18" s="1184"/>
      <c r="J18" s="1184"/>
      <c r="K18" s="1184"/>
      <c r="L18" s="1178"/>
      <c r="M18" s="1178"/>
      <c r="N18" s="1178"/>
      <c r="O18" s="1178"/>
      <c r="P18" s="1178"/>
      <c r="Q18" s="1178"/>
      <c r="R18" s="1178"/>
      <c r="S18" s="1178"/>
      <c r="T18" s="1178"/>
      <c r="U18" s="1178"/>
      <c r="V18" s="1178"/>
      <c r="W18" s="1178"/>
      <c r="X18" s="1178"/>
      <c r="Y18" s="1178"/>
      <c r="Z18" s="1178"/>
    </row>
    <row r="19" spans="1:26" ht="27.75" hidden="1" customHeight="1">
      <c r="A19" s="1184"/>
      <c r="B19" s="1184"/>
      <c r="C19" s="1184"/>
      <c r="D19" s="1184"/>
      <c r="E19" s="1184"/>
      <c r="F19" s="1184"/>
      <c r="G19" s="1184"/>
      <c r="H19" s="1184"/>
      <c r="I19" s="1184"/>
      <c r="J19" s="1184"/>
      <c r="K19" s="1184"/>
      <c r="L19" s="1178"/>
      <c r="M19" s="1178"/>
      <c r="N19" s="1178"/>
      <c r="O19" s="1178"/>
      <c r="P19" s="1178"/>
      <c r="Q19" s="1178"/>
      <c r="R19" s="1178"/>
      <c r="S19" s="1178"/>
      <c r="T19" s="1178"/>
      <c r="U19" s="1178"/>
      <c r="V19" s="1178"/>
      <c r="W19" s="1178"/>
      <c r="X19" s="1178"/>
      <c r="Y19" s="1178"/>
      <c r="Z19" s="1178"/>
    </row>
    <row r="20" spans="1:26" ht="27.75" customHeight="1">
      <c r="A20" s="1184"/>
      <c r="B20" s="1184"/>
      <c r="C20" s="1184"/>
      <c r="D20" s="1184"/>
      <c r="E20" s="1184"/>
      <c r="F20" s="1184"/>
      <c r="G20" s="1184"/>
      <c r="H20" s="1184"/>
      <c r="I20" s="1184"/>
      <c r="J20" s="1184"/>
      <c r="K20" s="1184"/>
      <c r="L20" s="1178"/>
      <c r="M20" s="1178"/>
      <c r="N20" s="1178"/>
      <c r="O20" s="1178"/>
      <c r="P20" s="1178"/>
      <c r="Q20" s="1178"/>
      <c r="R20" s="1178"/>
      <c r="S20" s="1178"/>
      <c r="T20" s="1178"/>
      <c r="U20" s="1178"/>
      <c r="V20" s="1178"/>
      <c r="W20" s="1178"/>
      <c r="X20" s="1178"/>
      <c r="Y20" s="1178"/>
      <c r="Z20" s="1178"/>
    </row>
    <row r="21" spans="1:26" ht="27.75" customHeight="1">
      <c r="A21" s="1188" t="s">
        <v>29</v>
      </c>
      <c r="B21" s="1189" t="s">
        <v>31</v>
      </c>
      <c r="C21" s="1190"/>
      <c r="D21" s="1190"/>
      <c r="E21" s="1191"/>
      <c r="F21" s="1191"/>
      <c r="G21" s="1191"/>
      <c r="H21" s="1191"/>
      <c r="I21" s="1191"/>
      <c r="J21" s="1191"/>
      <c r="K21" s="1191"/>
      <c r="L21" s="1191"/>
      <c r="M21" s="1178"/>
      <c r="N21" s="1178"/>
      <c r="O21" s="1178"/>
      <c r="P21" s="1178"/>
      <c r="Q21" s="1178"/>
      <c r="R21" s="1178"/>
      <c r="S21" s="1178"/>
      <c r="T21" s="1178"/>
      <c r="U21" s="1178"/>
      <c r="V21" s="1178"/>
      <c r="W21" s="1178"/>
      <c r="X21" s="1178"/>
      <c r="Y21" s="1178"/>
      <c r="Z21" s="1178"/>
    </row>
    <row r="22" spans="1:26" ht="27.75" customHeight="1">
      <c r="A22" s="1192" t="s">
        <v>44</v>
      </c>
      <c r="B22" s="1193" t="s">
        <v>51</v>
      </c>
      <c r="C22" s="1194"/>
      <c r="D22" s="1194"/>
      <c r="E22" s="1195" t="s">
        <v>33</v>
      </c>
      <c r="F22" s="1195" t="s">
        <v>37</v>
      </c>
      <c r="G22" s="1195" t="s">
        <v>38</v>
      </c>
      <c r="H22" s="1195" t="s">
        <v>39</v>
      </c>
      <c r="I22" s="1195" t="s">
        <v>40</v>
      </c>
      <c r="J22" s="1195" t="s">
        <v>41</v>
      </c>
      <c r="K22" s="1195" t="s">
        <v>42</v>
      </c>
      <c r="L22" s="1195" t="s">
        <v>43</v>
      </c>
      <c r="M22" s="1178"/>
      <c r="N22" s="1178"/>
      <c r="O22" s="1178"/>
      <c r="P22" s="1178"/>
      <c r="Q22" s="1178"/>
      <c r="R22" s="1178"/>
      <c r="S22" s="1178"/>
      <c r="T22" s="1178"/>
      <c r="U22" s="1178"/>
      <c r="V22" s="1178"/>
      <c r="W22" s="1178"/>
      <c r="X22" s="1178"/>
      <c r="Y22" s="1178"/>
      <c r="Z22" s="1178"/>
    </row>
    <row r="23" spans="1:26" ht="27.75" customHeight="1">
      <c r="A23" s="1196"/>
      <c r="B23" s="1197" t="s">
        <v>62</v>
      </c>
      <c r="C23" s="1198"/>
      <c r="D23" s="1198"/>
      <c r="E23" s="1199"/>
      <c r="F23" s="1199"/>
      <c r="G23" s="1199"/>
      <c r="H23" s="1199"/>
      <c r="I23" s="1199"/>
      <c r="J23" s="1199"/>
      <c r="K23" s="1199"/>
      <c r="L23" s="1199"/>
      <c r="M23" s="1178"/>
      <c r="N23" s="1178"/>
      <c r="O23" s="1178"/>
      <c r="P23" s="1178"/>
      <c r="Q23" s="1178"/>
      <c r="R23" s="1178"/>
      <c r="S23" s="1178"/>
      <c r="T23" s="1178"/>
      <c r="U23" s="1178"/>
      <c r="V23" s="1178"/>
      <c r="W23" s="1178"/>
      <c r="X23" s="1178"/>
      <c r="Y23" s="1178"/>
      <c r="Z23" s="1178"/>
    </row>
    <row r="24" spans="1:26" ht="27.75" customHeight="1">
      <c r="A24" s="1200" t="s">
        <v>517</v>
      </c>
      <c r="B24" s="1200" t="s">
        <v>518</v>
      </c>
      <c r="C24" s="1201"/>
      <c r="D24" s="1201"/>
      <c r="E24" s="1202"/>
      <c r="F24" s="1202"/>
      <c r="G24" s="1202"/>
      <c r="H24" s="1202"/>
      <c r="I24" s="1202"/>
      <c r="J24" s="1202"/>
      <c r="K24" s="1202"/>
      <c r="L24" s="1203"/>
      <c r="M24" s="1178"/>
      <c r="N24" s="1178"/>
      <c r="O24" s="1178"/>
      <c r="P24" s="1178"/>
      <c r="Q24" s="1178"/>
      <c r="R24" s="1178"/>
      <c r="S24" s="1178"/>
      <c r="T24" s="1178"/>
      <c r="U24" s="1178"/>
      <c r="V24" s="1178"/>
      <c r="W24" s="1178"/>
      <c r="X24" s="1178"/>
      <c r="Y24" s="1178"/>
      <c r="Z24" s="1178"/>
    </row>
    <row r="25" spans="1:26" ht="27.75" customHeight="1">
      <c r="A25" s="1204" t="s">
        <v>519</v>
      </c>
      <c r="B25" s="1205" t="s">
        <v>520</v>
      </c>
      <c r="C25" s="1206"/>
      <c r="D25" s="1206"/>
      <c r="E25" s="1204"/>
      <c r="F25" s="1204"/>
      <c r="G25" s="1204"/>
      <c r="H25" s="1204"/>
      <c r="I25" s="1204"/>
      <c r="J25" s="1204"/>
      <c r="K25" s="1204"/>
      <c r="L25" s="1203"/>
      <c r="M25" s="1178"/>
      <c r="N25" s="1178"/>
      <c r="O25" s="1178"/>
      <c r="P25" s="1178"/>
      <c r="Q25" s="1178"/>
      <c r="R25" s="1178"/>
      <c r="S25" s="1178"/>
      <c r="T25" s="1178"/>
      <c r="U25" s="1178"/>
      <c r="V25" s="1178"/>
      <c r="W25" s="1178"/>
      <c r="X25" s="1178"/>
      <c r="Y25" s="1178"/>
      <c r="Z25" s="1178"/>
    </row>
    <row r="26" spans="1:26" ht="27.75" customHeight="1">
      <c r="A26" s="1207"/>
      <c r="B26" s="1208" t="s">
        <v>521</v>
      </c>
      <c r="C26" s="1209"/>
      <c r="D26" s="1209"/>
      <c r="E26" s="1210"/>
      <c r="F26" s="1210"/>
      <c r="G26" s="1210"/>
      <c r="H26" s="1210"/>
      <c r="I26" s="1210"/>
      <c r="J26" s="1210"/>
      <c r="K26" s="1210"/>
      <c r="L26" s="1203"/>
      <c r="M26" s="1178"/>
      <c r="N26" s="1178"/>
      <c r="O26" s="1178"/>
      <c r="P26" s="1178"/>
      <c r="Q26" s="1178"/>
      <c r="R26" s="1178"/>
      <c r="S26" s="1178"/>
      <c r="T26" s="1178"/>
      <c r="U26" s="1178"/>
      <c r="V26" s="1178"/>
      <c r="W26" s="1178"/>
      <c r="X26" s="1178"/>
      <c r="Y26" s="1178"/>
      <c r="Z26" s="1178"/>
    </row>
    <row r="27" spans="1:26" ht="27.75" customHeight="1">
      <c r="A27" s="1207"/>
      <c r="B27" s="1211" t="s">
        <v>522</v>
      </c>
      <c r="C27" s="1212"/>
      <c r="D27" s="1212"/>
      <c r="E27" s="1210"/>
      <c r="F27" s="1210"/>
      <c r="G27" s="1210"/>
      <c r="H27" s="1210"/>
      <c r="I27" s="1210"/>
      <c r="J27" s="1210"/>
      <c r="K27" s="1210"/>
      <c r="L27" s="1203"/>
      <c r="M27" s="1178"/>
      <c r="N27" s="1178"/>
      <c r="O27" s="1178"/>
      <c r="P27" s="1178"/>
      <c r="Q27" s="1178"/>
      <c r="R27" s="1178"/>
      <c r="S27" s="1178"/>
      <c r="T27" s="1178"/>
      <c r="U27" s="1178"/>
      <c r="V27" s="1178"/>
      <c r="W27" s="1178"/>
      <c r="X27" s="1178"/>
      <c r="Y27" s="1178"/>
      <c r="Z27" s="1178"/>
    </row>
    <row r="28" spans="1:26" ht="27.75" customHeight="1">
      <c r="A28" s="1213"/>
      <c r="B28" s="1214" t="s">
        <v>133</v>
      </c>
      <c r="C28" s="1215">
        <v>2400</v>
      </c>
      <c r="D28" s="1216" t="s">
        <v>523</v>
      </c>
      <c r="E28" s="1217"/>
      <c r="F28" s="1217"/>
      <c r="G28" s="1217"/>
      <c r="H28" s="1217"/>
      <c r="I28" s="1217"/>
      <c r="J28" s="1217"/>
      <c r="K28" s="1217"/>
      <c r="L28" s="1203"/>
      <c r="M28" s="1178"/>
      <c r="N28" s="1178"/>
      <c r="O28" s="1178"/>
      <c r="P28" s="1178"/>
      <c r="Q28" s="1178"/>
      <c r="R28" s="1178"/>
      <c r="S28" s="1178"/>
      <c r="T28" s="1178"/>
      <c r="U28" s="1178"/>
      <c r="V28" s="1178"/>
      <c r="W28" s="1178"/>
      <c r="X28" s="1178"/>
      <c r="Y28" s="1178"/>
      <c r="Z28" s="1178"/>
    </row>
    <row r="29" spans="1:26" ht="27.75" customHeight="1">
      <c r="A29" s="1213"/>
      <c r="B29" s="1214" t="s">
        <v>145</v>
      </c>
      <c r="C29" s="1215">
        <v>2400</v>
      </c>
      <c r="D29" s="1216" t="s">
        <v>523</v>
      </c>
      <c r="E29" s="1217"/>
      <c r="F29" s="1217"/>
      <c r="G29" s="1217"/>
      <c r="H29" s="1217"/>
      <c r="I29" s="1217"/>
      <c r="J29" s="1217"/>
      <c r="K29" s="1217"/>
      <c r="L29" s="1203"/>
      <c r="M29" s="1178"/>
      <c r="N29" s="1178"/>
      <c r="O29" s="1178"/>
      <c r="P29" s="1178"/>
      <c r="Q29" s="1178"/>
      <c r="R29" s="1178"/>
      <c r="S29" s="1178"/>
      <c r="T29" s="1178"/>
      <c r="U29" s="1178"/>
      <c r="V29" s="1178"/>
      <c r="W29" s="1178"/>
      <c r="X29" s="1178"/>
      <c r="Y29" s="1178"/>
      <c r="Z29" s="1178"/>
    </row>
    <row r="30" spans="1:26" ht="27.75" customHeight="1">
      <c r="A30" s="1213"/>
      <c r="B30" s="1214" t="s">
        <v>151</v>
      </c>
      <c r="C30" s="1215">
        <v>2700</v>
      </c>
      <c r="D30" s="1216" t="s">
        <v>523</v>
      </c>
      <c r="E30" s="1217"/>
      <c r="F30" s="1217"/>
      <c r="G30" s="1217"/>
      <c r="H30" s="1217"/>
      <c r="I30" s="1217"/>
      <c r="J30" s="1217"/>
      <c r="K30" s="1217"/>
      <c r="L30" s="1203"/>
      <c r="M30" s="1178"/>
      <c r="N30" s="1178"/>
      <c r="O30" s="1178"/>
      <c r="P30" s="1178"/>
      <c r="Q30" s="1178"/>
      <c r="R30" s="1178"/>
      <c r="S30" s="1178"/>
      <c r="T30" s="1178"/>
      <c r="U30" s="1178"/>
      <c r="V30" s="1178"/>
      <c r="W30" s="1178"/>
      <c r="X30" s="1178"/>
      <c r="Y30" s="1178"/>
      <c r="Z30" s="1178"/>
    </row>
    <row r="31" spans="1:26" ht="27.75" customHeight="1">
      <c r="A31" s="1213"/>
      <c r="B31" s="1218" t="s">
        <v>70</v>
      </c>
      <c r="C31" s="1215">
        <f>SUM(C28:C30)</f>
        <v>7500</v>
      </c>
      <c r="D31" s="1216" t="s">
        <v>523</v>
      </c>
      <c r="E31" s="1217"/>
      <c r="F31" s="1217"/>
      <c r="G31" s="1217"/>
      <c r="H31" s="1217"/>
      <c r="I31" s="1217"/>
      <c r="J31" s="1217"/>
      <c r="K31" s="1217"/>
      <c r="L31" s="1203"/>
      <c r="M31" s="1178"/>
      <c r="N31" s="1178"/>
      <c r="O31" s="1178"/>
      <c r="P31" s="1178"/>
      <c r="Q31" s="1178"/>
      <c r="R31" s="1178"/>
      <c r="S31" s="1178"/>
      <c r="T31" s="1178"/>
      <c r="U31" s="1178"/>
      <c r="V31" s="1178"/>
      <c r="W31" s="1178"/>
      <c r="X31" s="1178"/>
      <c r="Y31" s="1178"/>
      <c r="Z31" s="1178"/>
    </row>
    <row r="32" spans="1:26" ht="27.75" customHeight="1">
      <c r="A32" s="1219" t="s">
        <v>1144</v>
      </c>
      <c r="B32" s="1220"/>
      <c r="C32" s="1221" t="s">
        <v>1145</v>
      </c>
      <c r="D32" s="1222"/>
      <c r="E32" s="1223">
        <f>78+(3*1)</f>
        <v>81</v>
      </c>
      <c r="F32" s="1203"/>
      <c r="G32" s="1203"/>
      <c r="H32" s="1203"/>
      <c r="I32" s="1203"/>
      <c r="J32" s="1203">
        <f t="shared" ref="J32:J72" si="0">SUM(E32:I32)</f>
        <v>81</v>
      </c>
      <c r="K32" s="1203">
        <f t="shared" ref="K32:K73" si="1">J32/E32</f>
        <v>1</v>
      </c>
      <c r="L32" s="1203"/>
      <c r="M32" s="1178"/>
      <c r="N32" s="1178"/>
      <c r="O32" s="1178"/>
      <c r="P32" s="1178"/>
      <c r="Q32" s="1178"/>
      <c r="R32" s="1178"/>
      <c r="S32" s="1178"/>
      <c r="T32" s="1178"/>
      <c r="U32" s="1178"/>
      <c r="V32" s="1178"/>
      <c r="W32" s="1178"/>
      <c r="X32" s="1178"/>
      <c r="Y32" s="1178"/>
      <c r="Z32" s="1178"/>
    </row>
    <row r="33" spans="1:26" ht="27.75" customHeight="1">
      <c r="A33" s="1219" t="s">
        <v>1146</v>
      </c>
      <c r="B33" s="1224"/>
      <c r="C33" s="1225" t="s">
        <v>1147</v>
      </c>
      <c r="D33" s="1226"/>
      <c r="E33" s="1227">
        <v>40</v>
      </c>
      <c r="F33" s="1203"/>
      <c r="G33" s="1203"/>
      <c r="H33" s="1203"/>
      <c r="I33" s="1203"/>
      <c r="J33" s="1203">
        <f t="shared" si="0"/>
        <v>40</v>
      </c>
      <c r="K33" s="1203">
        <f t="shared" si="1"/>
        <v>1</v>
      </c>
      <c r="L33" s="1203"/>
      <c r="M33" s="1178"/>
      <c r="N33" s="1178"/>
      <c r="O33" s="1178"/>
      <c r="P33" s="1178"/>
      <c r="Q33" s="1178"/>
      <c r="R33" s="1178"/>
      <c r="S33" s="1178"/>
      <c r="T33" s="1178"/>
      <c r="U33" s="1178"/>
      <c r="V33" s="1178"/>
      <c r="W33" s="1178"/>
      <c r="X33" s="1178"/>
      <c r="Y33" s="1178"/>
      <c r="Z33" s="1178"/>
    </row>
    <row r="34" spans="1:26" ht="27.75" customHeight="1">
      <c r="A34" s="1219" t="s">
        <v>1148</v>
      </c>
      <c r="B34" s="1228"/>
      <c r="C34" s="1229" t="s">
        <v>1149</v>
      </c>
      <c r="D34" s="1230"/>
      <c r="E34" s="1227">
        <f>40+3</f>
        <v>43</v>
      </c>
      <c r="F34" s="1203"/>
      <c r="G34" s="1203"/>
      <c r="H34" s="1203"/>
      <c r="I34" s="1203"/>
      <c r="J34" s="1203">
        <f t="shared" si="0"/>
        <v>43</v>
      </c>
      <c r="K34" s="1203">
        <f t="shared" si="1"/>
        <v>1</v>
      </c>
      <c r="L34" s="1203"/>
      <c r="M34" s="1178"/>
      <c r="N34" s="1178"/>
      <c r="O34" s="1178"/>
      <c r="P34" s="1178"/>
      <c r="Q34" s="1178"/>
      <c r="R34" s="1178"/>
      <c r="S34" s="1178"/>
      <c r="T34" s="1178"/>
      <c r="U34" s="1178"/>
      <c r="V34" s="1178"/>
      <c r="W34" s="1178"/>
      <c r="X34" s="1178"/>
      <c r="Y34" s="1178"/>
      <c r="Z34" s="1178"/>
    </row>
    <row r="35" spans="1:26" ht="27.75" customHeight="1">
      <c r="A35" s="1219" t="s">
        <v>1150</v>
      </c>
      <c r="B35" s="1231"/>
      <c r="C35" s="1221" t="s">
        <v>1151</v>
      </c>
      <c r="D35" s="1222"/>
      <c r="E35" s="1223">
        <f>78+(3*4)</f>
        <v>90</v>
      </c>
      <c r="F35" s="1203"/>
      <c r="G35" s="1203"/>
      <c r="H35" s="1203"/>
      <c r="I35" s="1203"/>
      <c r="J35" s="1203">
        <f t="shared" si="0"/>
        <v>90</v>
      </c>
      <c r="K35" s="1203">
        <f t="shared" si="1"/>
        <v>1</v>
      </c>
      <c r="L35" s="1203"/>
      <c r="M35" s="1178"/>
      <c r="N35" s="1178"/>
      <c r="O35" s="1178"/>
      <c r="P35" s="1178"/>
      <c r="Q35" s="1178"/>
      <c r="R35" s="1178"/>
      <c r="S35" s="1178"/>
      <c r="T35" s="1178"/>
      <c r="U35" s="1178"/>
      <c r="V35" s="1178"/>
      <c r="W35" s="1178"/>
      <c r="X35" s="1178"/>
      <c r="Y35" s="1178"/>
      <c r="Z35" s="1178"/>
    </row>
    <row r="36" spans="1:26" ht="27.75" customHeight="1">
      <c r="A36" s="1232" t="s">
        <v>1152</v>
      </c>
      <c r="B36" s="1233"/>
      <c r="C36" s="1229" t="s">
        <v>1153</v>
      </c>
      <c r="D36" s="1230"/>
      <c r="E36" s="1227">
        <f>40+(3*2)</f>
        <v>46</v>
      </c>
      <c r="F36" s="1203"/>
      <c r="G36" s="1203"/>
      <c r="H36" s="1203"/>
      <c r="I36" s="1203"/>
      <c r="J36" s="1203">
        <f t="shared" si="0"/>
        <v>46</v>
      </c>
      <c r="K36" s="1203">
        <f t="shared" si="1"/>
        <v>1</v>
      </c>
      <c r="L36" s="1203"/>
      <c r="M36" s="1178"/>
      <c r="N36" s="1178"/>
      <c r="O36" s="1178"/>
      <c r="P36" s="1178"/>
      <c r="Q36" s="1178"/>
      <c r="R36" s="1178"/>
      <c r="S36" s="1178"/>
      <c r="T36" s="1178"/>
      <c r="U36" s="1178"/>
      <c r="V36" s="1178"/>
      <c r="W36" s="1178"/>
      <c r="X36" s="1178"/>
      <c r="Y36" s="1178"/>
      <c r="Z36" s="1178"/>
    </row>
    <row r="37" spans="1:26" ht="27.75" customHeight="1">
      <c r="A37" s="1234"/>
      <c r="B37" s="1220"/>
      <c r="C37" s="1229" t="s">
        <v>1154</v>
      </c>
      <c r="D37" s="1230"/>
      <c r="E37" s="1227">
        <f>40+(3*2)</f>
        <v>46</v>
      </c>
      <c r="F37" s="1203"/>
      <c r="G37" s="1203"/>
      <c r="H37" s="1203"/>
      <c r="I37" s="1203"/>
      <c r="J37" s="1203">
        <f t="shared" si="0"/>
        <v>46</v>
      </c>
      <c r="K37" s="1203">
        <f t="shared" si="1"/>
        <v>1</v>
      </c>
      <c r="L37" s="1203"/>
      <c r="M37" s="1178"/>
      <c r="N37" s="1178"/>
      <c r="O37" s="1178"/>
      <c r="P37" s="1178"/>
      <c r="Q37" s="1178"/>
      <c r="R37" s="1178"/>
      <c r="S37" s="1178"/>
      <c r="T37" s="1178"/>
      <c r="U37" s="1178"/>
      <c r="V37" s="1178"/>
      <c r="W37" s="1178"/>
      <c r="X37" s="1178"/>
      <c r="Y37" s="1178"/>
      <c r="Z37" s="1178"/>
    </row>
    <row r="38" spans="1:26" ht="27.75" customHeight="1">
      <c r="A38" s="1234"/>
      <c r="B38" s="1220"/>
      <c r="C38" s="1229" t="s">
        <v>1155</v>
      </c>
      <c r="D38" s="1230"/>
      <c r="E38" s="1227">
        <v>40</v>
      </c>
      <c r="F38" s="1203"/>
      <c r="G38" s="1203"/>
      <c r="H38" s="1203"/>
      <c r="I38" s="1203"/>
      <c r="J38" s="1203">
        <f t="shared" si="0"/>
        <v>40</v>
      </c>
      <c r="K38" s="1203">
        <f t="shared" si="1"/>
        <v>1</v>
      </c>
      <c r="L38" s="1203"/>
      <c r="M38" s="1178"/>
      <c r="N38" s="1178"/>
      <c r="O38" s="1178"/>
      <c r="P38" s="1178"/>
      <c r="Q38" s="1178"/>
      <c r="R38" s="1178"/>
      <c r="S38" s="1178"/>
      <c r="T38" s="1178"/>
      <c r="U38" s="1178"/>
      <c r="V38" s="1178"/>
      <c r="W38" s="1178"/>
      <c r="X38" s="1178"/>
      <c r="Y38" s="1178"/>
      <c r="Z38" s="1178"/>
    </row>
    <row r="39" spans="1:26" ht="27.75" customHeight="1">
      <c r="A39" s="1234"/>
      <c r="B39" s="1220"/>
      <c r="C39" s="1229" t="s">
        <v>1156</v>
      </c>
      <c r="D39" s="1230"/>
      <c r="E39" s="1227">
        <v>40</v>
      </c>
      <c r="F39" s="1203"/>
      <c r="G39" s="1203"/>
      <c r="H39" s="1203"/>
      <c r="I39" s="1203"/>
      <c r="J39" s="1203">
        <f t="shared" si="0"/>
        <v>40</v>
      </c>
      <c r="K39" s="1203">
        <f t="shared" si="1"/>
        <v>1</v>
      </c>
      <c r="L39" s="1203"/>
      <c r="M39" s="1178"/>
      <c r="N39" s="1178"/>
      <c r="O39" s="1178"/>
      <c r="P39" s="1178"/>
      <c r="Q39" s="1178"/>
      <c r="R39" s="1178"/>
      <c r="S39" s="1178"/>
      <c r="T39" s="1178"/>
      <c r="U39" s="1178"/>
      <c r="V39" s="1178"/>
      <c r="W39" s="1178"/>
      <c r="X39" s="1178"/>
      <c r="Y39" s="1178"/>
      <c r="Z39" s="1178"/>
    </row>
    <row r="40" spans="1:26" ht="27.75" customHeight="1">
      <c r="A40" s="1234"/>
      <c r="B40" s="1220"/>
      <c r="C40" s="1221" t="s">
        <v>1157</v>
      </c>
      <c r="D40" s="1222"/>
      <c r="E40" s="1223">
        <f>78+(3*5)</f>
        <v>93</v>
      </c>
      <c r="F40" s="1203"/>
      <c r="G40" s="1203"/>
      <c r="H40" s="1203"/>
      <c r="I40" s="1203"/>
      <c r="J40" s="1203">
        <f t="shared" si="0"/>
        <v>93</v>
      </c>
      <c r="K40" s="1203">
        <f t="shared" si="1"/>
        <v>1</v>
      </c>
      <c r="L40" s="1203"/>
      <c r="M40" s="1178"/>
      <c r="N40" s="1178"/>
      <c r="O40" s="1178"/>
      <c r="P40" s="1178"/>
      <c r="Q40" s="1178"/>
      <c r="R40" s="1178"/>
      <c r="S40" s="1178"/>
      <c r="T40" s="1178"/>
      <c r="U40" s="1178"/>
      <c r="V40" s="1178"/>
      <c r="W40" s="1178"/>
      <c r="X40" s="1178"/>
      <c r="Y40" s="1178"/>
      <c r="Z40" s="1178"/>
    </row>
    <row r="41" spans="1:26" ht="27.75" customHeight="1">
      <c r="A41" s="1234"/>
      <c r="B41" s="1220"/>
      <c r="C41" s="1229" t="s">
        <v>1158</v>
      </c>
      <c r="D41" s="1230"/>
      <c r="E41" s="1227">
        <f>40+(3*1)</f>
        <v>43</v>
      </c>
      <c r="F41" s="1203"/>
      <c r="G41" s="1203"/>
      <c r="H41" s="1203"/>
      <c r="I41" s="1203"/>
      <c r="J41" s="1203">
        <f t="shared" si="0"/>
        <v>43</v>
      </c>
      <c r="K41" s="1203">
        <f t="shared" si="1"/>
        <v>1</v>
      </c>
      <c r="L41" s="1203"/>
      <c r="M41" s="1178"/>
      <c r="N41" s="1178"/>
      <c r="O41" s="1178"/>
      <c r="P41" s="1178"/>
      <c r="Q41" s="1178"/>
      <c r="R41" s="1178"/>
      <c r="S41" s="1178"/>
      <c r="T41" s="1178"/>
      <c r="U41" s="1178"/>
      <c r="V41" s="1178"/>
      <c r="W41" s="1178"/>
      <c r="X41" s="1178"/>
      <c r="Y41" s="1178"/>
      <c r="Z41" s="1178"/>
    </row>
    <row r="42" spans="1:26" ht="27.75" customHeight="1">
      <c r="A42" s="1234"/>
      <c r="B42" s="1220"/>
      <c r="C42" s="1229" t="s">
        <v>1159</v>
      </c>
      <c r="D42" s="1230"/>
      <c r="E42" s="1227">
        <f>40+(3*1)</f>
        <v>43</v>
      </c>
      <c r="F42" s="1203"/>
      <c r="G42" s="1203"/>
      <c r="H42" s="1203"/>
      <c r="I42" s="1203"/>
      <c r="J42" s="1203">
        <f t="shared" si="0"/>
        <v>43</v>
      </c>
      <c r="K42" s="1203">
        <f t="shared" si="1"/>
        <v>1</v>
      </c>
      <c r="L42" s="1203"/>
      <c r="M42" s="1178"/>
      <c r="N42" s="1178"/>
      <c r="O42" s="1178"/>
      <c r="P42" s="1178"/>
      <c r="Q42" s="1178"/>
      <c r="R42" s="1178"/>
      <c r="S42" s="1178"/>
      <c r="T42" s="1178"/>
      <c r="U42" s="1178"/>
      <c r="V42" s="1178"/>
      <c r="W42" s="1178"/>
      <c r="X42" s="1178"/>
      <c r="Y42" s="1178"/>
      <c r="Z42" s="1178"/>
    </row>
    <row r="43" spans="1:26" ht="27.75" customHeight="1">
      <c r="A43" s="1234"/>
      <c r="B43" s="1220"/>
      <c r="C43" s="1221" t="s">
        <v>1160</v>
      </c>
      <c r="D43" s="1222"/>
      <c r="E43" s="1223">
        <f>78+(3*2)</f>
        <v>84</v>
      </c>
      <c r="F43" s="1203"/>
      <c r="G43" s="1203"/>
      <c r="H43" s="1203"/>
      <c r="I43" s="1203"/>
      <c r="J43" s="1203">
        <f t="shared" si="0"/>
        <v>84</v>
      </c>
      <c r="K43" s="1203">
        <f t="shared" si="1"/>
        <v>1</v>
      </c>
      <c r="L43" s="1203"/>
      <c r="M43" s="1178"/>
      <c r="N43" s="1178"/>
      <c r="O43" s="1178"/>
      <c r="P43" s="1178"/>
      <c r="Q43" s="1178"/>
      <c r="R43" s="1178"/>
      <c r="S43" s="1178"/>
      <c r="T43" s="1178"/>
      <c r="U43" s="1178"/>
      <c r="V43" s="1178"/>
      <c r="W43" s="1178"/>
      <c r="X43" s="1178"/>
      <c r="Y43" s="1178"/>
      <c r="Z43" s="1178"/>
    </row>
    <row r="44" spans="1:26" ht="27.75" customHeight="1">
      <c r="A44" s="1234"/>
      <c r="B44" s="1220"/>
      <c r="C44" s="1229" t="s">
        <v>1161</v>
      </c>
      <c r="D44" s="1230"/>
      <c r="E44" s="1227">
        <f>40+(3*2)</f>
        <v>46</v>
      </c>
      <c r="F44" s="1203"/>
      <c r="G44" s="1203"/>
      <c r="H44" s="1203"/>
      <c r="I44" s="1203"/>
      <c r="J44" s="1203">
        <f t="shared" si="0"/>
        <v>46</v>
      </c>
      <c r="K44" s="1203">
        <f t="shared" si="1"/>
        <v>1</v>
      </c>
      <c r="L44" s="1203"/>
      <c r="M44" s="1178"/>
      <c r="N44" s="1178"/>
      <c r="O44" s="1178"/>
      <c r="P44" s="1178"/>
      <c r="Q44" s="1178"/>
      <c r="R44" s="1178"/>
      <c r="S44" s="1178"/>
      <c r="T44" s="1178"/>
      <c r="U44" s="1178"/>
      <c r="V44" s="1178"/>
      <c r="W44" s="1178"/>
      <c r="X44" s="1178"/>
      <c r="Y44" s="1178"/>
      <c r="Z44" s="1178"/>
    </row>
    <row r="45" spans="1:26" ht="27.75" customHeight="1">
      <c r="A45" s="1234"/>
      <c r="B45" s="1220"/>
      <c r="C45" s="1229" t="s">
        <v>1162</v>
      </c>
      <c r="D45" s="1230"/>
      <c r="E45" s="1227">
        <f>40+(3*1)</f>
        <v>43</v>
      </c>
      <c r="F45" s="1203"/>
      <c r="G45" s="1203"/>
      <c r="H45" s="1203"/>
      <c r="I45" s="1203"/>
      <c r="J45" s="1203">
        <f t="shared" si="0"/>
        <v>43</v>
      </c>
      <c r="K45" s="1203">
        <f t="shared" si="1"/>
        <v>1</v>
      </c>
      <c r="L45" s="1203"/>
      <c r="M45" s="1178"/>
      <c r="N45" s="1178"/>
      <c r="O45" s="1178"/>
      <c r="P45" s="1178"/>
      <c r="Q45" s="1178"/>
      <c r="R45" s="1178"/>
      <c r="S45" s="1178"/>
      <c r="T45" s="1178"/>
      <c r="U45" s="1178"/>
      <c r="V45" s="1178"/>
      <c r="W45" s="1178"/>
      <c r="X45" s="1178"/>
      <c r="Y45" s="1178"/>
      <c r="Z45" s="1178"/>
    </row>
    <row r="46" spans="1:26" ht="27.75" customHeight="1">
      <c r="A46" s="1234"/>
      <c r="B46" s="1220"/>
      <c r="C46" s="1229" t="s">
        <v>1163</v>
      </c>
      <c r="D46" s="1230"/>
      <c r="E46" s="1227">
        <v>40</v>
      </c>
      <c r="F46" s="1203"/>
      <c r="G46" s="1203"/>
      <c r="H46" s="1203"/>
      <c r="I46" s="1203"/>
      <c r="J46" s="1203">
        <f t="shared" si="0"/>
        <v>40</v>
      </c>
      <c r="K46" s="1203">
        <f t="shared" si="1"/>
        <v>1</v>
      </c>
      <c r="L46" s="1203"/>
      <c r="M46" s="1178"/>
      <c r="N46" s="1178"/>
      <c r="O46" s="1178"/>
      <c r="P46" s="1178"/>
      <c r="Q46" s="1178"/>
      <c r="R46" s="1178"/>
      <c r="S46" s="1178"/>
      <c r="T46" s="1178"/>
      <c r="U46" s="1178"/>
      <c r="V46" s="1178"/>
      <c r="W46" s="1178"/>
      <c r="X46" s="1178"/>
      <c r="Y46" s="1178"/>
      <c r="Z46" s="1178"/>
    </row>
    <row r="47" spans="1:26" ht="27.75" customHeight="1">
      <c r="A47" s="1234"/>
      <c r="B47" s="1220"/>
      <c r="C47" s="1229" t="s">
        <v>1164</v>
      </c>
      <c r="D47" s="1230"/>
      <c r="E47" s="1227">
        <f>40+(3*1)</f>
        <v>43</v>
      </c>
      <c r="F47" s="1203"/>
      <c r="G47" s="1203"/>
      <c r="H47" s="1203"/>
      <c r="I47" s="1203"/>
      <c r="J47" s="1203">
        <f t="shared" si="0"/>
        <v>43</v>
      </c>
      <c r="K47" s="1203">
        <f t="shared" si="1"/>
        <v>1</v>
      </c>
      <c r="L47" s="1203"/>
      <c r="M47" s="1178"/>
      <c r="N47" s="1178"/>
      <c r="O47" s="1178"/>
      <c r="P47" s="1178"/>
      <c r="Q47" s="1178"/>
      <c r="R47" s="1178"/>
      <c r="S47" s="1178"/>
      <c r="T47" s="1178"/>
      <c r="U47" s="1178"/>
      <c r="V47" s="1178"/>
      <c r="W47" s="1178"/>
      <c r="X47" s="1178"/>
      <c r="Y47" s="1178"/>
      <c r="Z47" s="1178"/>
    </row>
    <row r="48" spans="1:26" ht="27.75" customHeight="1">
      <c r="A48" s="1234"/>
      <c r="B48" s="1220"/>
      <c r="C48" s="1229" t="s">
        <v>1165</v>
      </c>
      <c r="D48" s="1230"/>
      <c r="E48" s="1227">
        <f>40+(3*1)</f>
        <v>43</v>
      </c>
      <c r="F48" s="1203"/>
      <c r="G48" s="1203"/>
      <c r="H48" s="1203"/>
      <c r="I48" s="1203"/>
      <c r="J48" s="1203">
        <f t="shared" si="0"/>
        <v>43</v>
      </c>
      <c r="K48" s="1203">
        <f t="shared" si="1"/>
        <v>1</v>
      </c>
      <c r="L48" s="1203"/>
      <c r="M48" s="1178"/>
      <c r="N48" s="1178"/>
      <c r="O48" s="1178"/>
      <c r="P48" s="1178"/>
      <c r="Q48" s="1178"/>
      <c r="R48" s="1178"/>
      <c r="S48" s="1178"/>
      <c r="T48" s="1178"/>
      <c r="U48" s="1178"/>
      <c r="V48" s="1178"/>
      <c r="W48" s="1178"/>
      <c r="X48" s="1178"/>
      <c r="Y48" s="1178"/>
      <c r="Z48" s="1178"/>
    </row>
    <row r="49" spans="1:26" ht="27.75" customHeight="1">
      <c r="A49" s="1234"/>
      <c r="B49" s="1220"/>
      <c r="C49" s="1221" t="s">
        <v>1166</v>
      </c>
      <c r="D49" s="1222"/>
      <c r="E49" s="1235">
        <f>78+(3*4)</f>
        <v>90</v>
      </c>
      <c r="F49" s="1203"/>
      <c r="G49" s="1203"/>
      <c r="H49" s="1203"/>
      <c r="I49" s="1203"/>
      <c r="J49" s="1203">
        <f t="shared" si="0"/>
        <v>90</v>
      </c>
      <c r="K49" s="1203">
        <f t="shared" si="1"/>
        <v>1</v>
      </c>
      <c r="L49" s="1203"/>
      <c r="M49" s="1178"/>
      <c r="N49" s="1178"/>
      <c r="O49" s="1178"/>
      <c r="P49" s="1178"/>
      <c r="Q49" s="1178"/>
      <c r="R49" s="1178"/>
      <c r="S49" s="1178"/>
      <c r="T49" s="1178"/>
      <c r="U49" s="1178"/>
      <c r="V49" s="1178"/>
      <c r="W49" s="1178"/>
      <c r="X49" s="1178"/>
      <c r="Y49" s="1178"/>
      <c r="Z49" s="1178"/>
    </row>
    <row r="50" spans="1:26" ht="27.75" customHeight="1">
      <c r="A50" s="1234"/>
      <c r="B50" s="1220"/>
      <c r="C50" s="1229" t="s">
        <v>1167</v>
      </c>
      <c r="D50" s="1230"/>
      <c r="E50" s="1227">
        <f>40+(3*2)</f>
        <v>46</v>
      </c>
      <c r="F50" s="1203"/>
      <c r="G50" s="1203"/>
      <c r="H50" s="1203"/>
      <c r="I50" s="1203"/>
      <c r="J50" s="1203">
        <f t="shared" si="0"/>
        <v>46</v>
      </c>
      <c r="K50" s="1203">
        <f t="shared" si="1"/>
        <v>1</v>
      </c>
      <c r="L50" s="1203"/>
      <c r="M50" s="1178"/>
      <c r="N50" s="1178"/>
      <c r="O50" s="1178"/>
      <c r="P50" s="1178"/>
      <c r="Q50" s="1178"/>
      <c r="R50" s="1178"/>
      <c r="S50" s="1178"/>
      <c r="T50" s="1178"/>
      <c r="U50" s="1178"/>
      <c r="V50" s="1178"/>
      <c r="W50" s="1178"/>
      <c r="X50" s="1178"/>
      <c r="Y50" s="1178"/>
      <c r="Z50" s="1178"/>
    </row>
    <row r="51" spans="1:26" ht="27.75" customHeight="1">
      <c r="A51" s="1234"/>
      <c r="B51" s="1220"/>
      <c r="C51" s="1229" t="s">
        <v>1168</v>
      </c>
      <c r="D51" s="1230"/>
      <c r="E51" s="1227">
        <f>40+(3*1)</f>
        <v>43</v>
      </c>
      <c r="F51" s="1203"/>
      <c r="G51" s="1203"/>
      <c r="H51" s="1203"/>
      <c r="I51" s="1203"/>
      <c r="J51" s="1203">
        <f t="shared" si="0"/>
        <v>43</v>
      </c>
      <c r="K51" s="1203">
        <f t="shared" si="1"/>
        <v>1</v>
      </c>
      <c r="L51" s="1203"/>
      <c r="M51" s="1178"/>
      <c r="N51" s="1178"/>
      <c r="O51" s="1178"/>
      <c r="P51" s="1178"/>
      <c r="Q51" s="1178"/>
      <c r="R51" s="1178"/>
      <c r="S51" s="1178"/>
      <c r="T51" s="1178"/>
      <c r="U51" s="1178"/>
      <c r="V51" s="1178"/>
      <c r="W51" s="1178"/>
      <c r="X51" s="1178"/>
      <c r="Y51" s="1178"/>
      <c r="Z51" s="1178"/>
    </row>
    <row r="52" spans="1:26" ht="27.75" customHeight="1">
      <c r="A52" s="1234"/>
      <c r="B52" s="1220"/>
      <c r="C52" s="1221" t="s">
        <v>1169</v>
      </c>
      <c r="D52" s="1222"/>
      <c r="E52" s="1223">
        <f>78+(3*6)</f>
        <v>96</v>
      </c>
      <c r="F52" s="1203"/>
      <c r="G52" s="1203"/>
      <c r="H52" s="1203"/>
      <c r="I52" s="1203"/>
      <c r="J52" s="1203">
        <f t="shared" si="0"/>
        <v>96</v>
      </c>
      <c r="K52" s="1203">
        <f t="shared" si="1"/>
        <v>1</v>
      </c>
      <c r="L52" s="1203"/>
      <c r="M52" s="1178"/>
      <c r="N52" s="1178"/>
      <c r="O52" s="1178"/>
      <c r="P52" s="1178"/>
      <c r="Q52" s="1178"/>
      <c r="R52" s="1178"/>
      <c r="S52" s="1178"/>
      <c r="T52" s="1178"/>
      <c r="U52" s="1178"/>
      <c r="V52" s="1178"/>
      <c r="W52" s="1178"/>
      <c r="X52" s="1178"/>
      <c r="Y52" s="1178"/>
      <c r="Z52" s="1178"/>
    </row>
    <row r="53" spans="1:26" ht="27.75" customHeight="1">
      <c r="A53" s="1234"/>
      <c r="B53" s="1220"/>
      <c r="C53" s="1229" t="s">
        <v>1170</v>
      </c>
      <c r="D53" s="1230"/>
      <c r="E53" s="1227">
        <f>40+(3*1)</f>
        <v>43</v>
      </c>
      <c r="F53" s="1203"/>
      <c r="G53" s="1203"/>
      <c r="H53" s="1203"/>
      <c r="I53" s="1203"/>
      <c r="J53" s="1203">
        <f t="shared" si="0"/>
        <v>43</v>
      </c>
      <c r="K53" s="1203">
        <f t="shared" si="1"/>
        <v>1</v>
      </c>
      <c r="L53" s="1203"/>
      <c r="M53" s="1178"/>
      <c r="N53" s="1178"/>
      <c r="O53" s="1178"/>
      <c r="P53" s="1178"/>
      <c r="Q53" s="1178"/>
      <c r="R53" s="1178"/>
      <c r="S53" s="1178"/>
      <c r="T53" s="1178"/>
      <c r="U53" s="1178"/>
      <c r="V53" s="1178"/>
      <c r="W53" s="1178"/>
      <c r="X53" s="1178"/>
      <c r="Y53" s="1178"/>
      <c r="Z53" s="1178"/>
    </row>
    <row r="54" spans="1:26" ht="27.75" customHeight="1">
      <c r="A54" s="1234"/>
      <c r="B54" s="1220"/>
      <c r="C54" s="1229" t="s">
        <v>1171</v>
      </c>
      <c r="D54" s="1230"/>
      <c r="E54" s="1227">
        <f>40+(3*1)</f>
        <v>43</v>
      </c>
      <c r="F54" s="1203"/>
      <c r="G54" s="1203"/>
      <c r="H54" s="1203"/>
      <c r="I54" s="1203"/>
      <c r="J54" s="1203">
        <f t="shared" si="0"/>
        <v>43</v>
      </c>
      <c r="K54" s="1203">
        <f t="shared" si="1"/>
        <v>1</v>
      </c>
      <c r="L54" s="1203"/>
      <c r="M54" s="1178"/>
      <c r="N54" s="1178"/>
      <c r="O54" s="1178"/>
      <c r="P54" s="1178"/>
      <c r="Q54" s="1178"/>
      <c r="R54" s="1178"/>
      <c r="S54" s="1178"/>
      <c r="T54" s="1178"/>
      <c r="U54" s="1178"/>
      <c r="V54" s="1178"/>
      <c r="W54" s="1178"/>
      <c r="X54" s="1178"/>
      <c r="Y54" s="1178"/>
      <c r="Z54" s="1178"/>
    </row>
    <row r="55" spans="1:26" ht="27.75" customHeight="1">
      <c r="A55" s="1234"/>
      <c r="B55" s="1220"/>
      <c r="C55" s="1229" t="s">
        <v>1172</v>
      </c>
      <c r="D55" s="1230"/>
      <c r="E55" s="1227">
        <v>40</v>
      </c>
      <c r="F55" s="1203"/>
      <c r="G55" s="1203"/>
      <c r="H55" s="1203"/>
      <c r="I55" s="1203"/>
      <c r="J55" s="1203">
        <f t="shared" si="0"/>
        <v>40</v>
      </c>
      <c r="K55" s="1203">
        <f t="shared" si="1"/>
        <v>1</v>
      </c>
      <c r="L55" s="1203"/>
      <c r="M55" s="1178"/>
      <c r="N55" s="1178"/>
      <c r="O55" s="1178"/>
      <c r="P55" s="1178"/>
      <c r="Q55" s="1178"/>
      <c r="R55" s="1178"/>
      <c r="S55" s="1178"/>
      <c r="T55" s="1178"/>
      <c r="U55" s="1178"/>
      <c r="V55" s="1178"/>
      <c r="W55" s="1178"/>
      <c r="X55" s="1178"/>
      <c r="Y55" s="1178"/>
      <c r="Z55" s="1178"/>
    </row>
    <row r="56" spans="1:26" ht="27.75" customHeight="1">
      <c r="A56" s="1234"/>
      <c r="B56" s="1220"/>
      <c r="C56" s="1221" t="s">
        <v>1173</v>
      </c>
      <c r="D56" s="1222"/>
      <c r="E56" s="1223">
        <f>78+(3*3)</f>
        <v>87</v>
      </c>
      <c r="F56" s="1203"/>
      <c r="G56" s="1203"/>
      <c r="H56" s="1203"/>
      <c r="I56" s="1203"/>
      <c r="J56" s="1203">
        <f t="shared" si="0"/>
        <v>87</v>
      </c>
      <c r="K56" s="1203">
        <f t="shared" si="1"/>
        <v>1</v>
      </c>
      <c r="L56" s="1203"/>
      <c r="M56" s="1178"/>
      <c r="N56" s="1178"/>
      <c r="O56" s="1178"/>
      <c r="P56" s="1178"/>
      <c r="Q56" s="1178"/>
      <c r="R56" s="1178"/>
      <c r="S56" s="1178"/>
      <c r="T56" s="1178"/>
      <c r="U56" s="1178"/>
      <c r="V56" s="1178"/>
      <c r="W56" s="1178"/>
      <c r="X56" s="1178"/>
      <c r="Y56" s="1178"/>
      <c r="Z56" s="1178"/>
    </row>
    <row r="57" spans="1:26" ht="27.75" customHeight="1">
      <c r="A57" s="1234"/>
      <c r="B57" s="1220"/>
      <c r="C57" s="1229" t="s">
        <v>1174</v>
      </c>
      <c r="D57" s="1230"/>
      <c r="E57" s="1227">
        <f>40+(3*3)</f>
        <v>49</v>
      </c>
      <c r="F57" s="1203"/>
      <c r="G57" s="1203"/>
      <c r="H57" s="1203"/>
      <c r="I57" s="1203"/>
      <c r="J57" s="1203">
        <f t="shared" si="0"/>
        <v>49</v>
      </c>
      <c r="K57" s="1203">
        <f t="shared" si="1"/>
        <v>1</v>
      </c>
      <c r="L57" s="1203"/>
      <c r="M57" s="1178"/>
      <c r="N57" s="1178"/>
      <c r="O57" s="1178"/>
      <c r="P57" s="1178"/>
      <c r="Q57" s="1178"/>
      <c r="R57" s="1178"/>
      <c r="S57" s="1178"/>
      <c r="T57" s="1178"/>
      <c r="U57" s="1178"/>
      <c r="V57" s="1178"/>
      <c r="W57" s="1178"/>
      <c r="X57" s="1178"/>
      <c r="Y57" s="1178"/>
      <c r="Z57" s="1178"/>
    </row>
    <row r="58" spans="1:26" ht="27.75" customHeight="1">
      <c r="A58" s="1234"/>
      <c r="B58" s="1220"/>
      <c r="C58" s="1221" t="s">
        <v>1175</v>
      </c>
      <c r="D58" s="1222"/>
      <c r="E58" s="1223">
        <f>78+(3*6)</f>
        <v>96</v>
      </c>
      <c r="F58" s="1203"/>
      <c r="G58" s="1203"/>
      <c r="H58" s="1203"/>
      <c r="I58" s="1203"/>
      <c r="J58" s="1203">
        <f t="shared" si="0"/>
        <v>96</v>
      </c>
      <c r="K58" s="1203">
        <f t="shared" si="1"/>
        <v>1</v>
      </c>
      <c r="L58" s="1203"/>
      <c r="M58" s="1178"/>
      <c r="N58" s="1178"/>
      <c r="O58" s="1178"/>
      <c r="P58" s="1178"/>
      <c r="Q58" s="1178"/>
      <c r="R58" s="1178"/>
      <c r="S58" s="1178"/>
      <c r="T58" s="1178"/>
      <c r="U58" s="1178"/>
      <c r="V58" s="1178"/>
      <c r="W58" s="1178"/>
      <c r="X58" s="1178"/>
      <c r="Y58" s="1178"/>
      <c r="Z58" s="1178"/>
    </row>
    <row r="59" spans="1:26" ht="27.75" customHeight="1">
      <c r="A59" s="1234"/>
      <c r="B59" s="1220"/>
      <c r="C59" s="1229" t="s">
        <v>1176</v>
      </c>
      <c r="D59" s="1230"/>
      <c r="E59" s="1227">
        <v>40</v>
      </c>
      <c r="F59" s="1203"/>
      <c r="G59" s="1203"/>
      <c r="H59" s="1203"/>
      <c r="I59" s="1203"/>
      <c r="J59" s="1203">
        <f t="shared" si="0"/>
        <v>40</v>
      </c>
      <c r="K59" s="1203">
        <f t="shared" si="1"/>
        <v>1</v>
      </c>
      <c r="L59" s="1203"/>
      <c r="M59" s="1178"/>
      <c r="N59" s="1178"/>
      <c r="O59" s="1178"/>
      <c r="P59" s="1178"/>
      <c r="Q59" s="1178"/>
      <c r="R59" s="1178"/>
      <c r="S59" s="1178"/>
      <c r="T59" s="1178"/>
      <c r="U59" s="1178"/>
      <c r="V59" s="1178"/>
      <c r="W59" s="1178"/>
      <c r="X59" s="1178"/>
      <c r="Y59" s="1178"/>
      <c r="Z59" s="1178"/>
    </row>
    <row r="60" spans="1:26" ht="27.75" customHeight="1">
      <c r="A60" s="1234"/>
      <c r="B60" s="1220"/>
      <c r="C60" s="1236" t="s">
        <v>1177</v>
      </c>
      <c r="D60" s="1237"/>
      <c r="E60" s="1223">
        <f>78+(3*1)</f>
        <v>81</v>
      </c>
      <c r="F60" s="1203"/>
      <c r="G60" s="1203"/>
      <c r="H60" s="1203"/>
      <c r="I60" s="1203"/>
      <c r="J60" s="1203">
        <f t="shared" si="0"/>
        <v>81</v>
      </c>
      <c r="K60" s="1203">
        <f t="shared" si="1"/>
        <v>1</v>
      </c>
      <c r="L60" s="1203"/>
      <c r="M60" s="1178"/>
      <c r="N60" s="1178"/>
      <c r="O60" s="1178"/>
      <c r="P60" s="1178"/>
      <c r="Q60" s="1178"/>
      <c r="R60" s="1178"/>
      <c r="S60" s="1178"/>
      <c r="T60" s="1178"/>
      <c r="U60" s="1178"/>
      <c r="V60" s="1178"/>
      <c r="W60" s="1178"/>
      <c r="X60" s="1178"/>
      <c r="Y60" s="1178"/>
      <c r="Z60" s="1178"/>
    </row>
    <row r="61" spans="1:26" ht="27.75" customHeight="1">
      <c r="A61" s="1234"/>
      <c r="B61" s="1220"/>
      <c r="C61" s="1229" t="s">
        <v>1178</v>
      </c>
      <c r="D61" s="1230"/>
      <c r="E61" s="1227">
        <f>40+(3*3)</f>
        <v>49</v>
      </c>
      <c r="F61" s="1203"/>
      <c r="G61" s="1203"/>
      <c r="H61" s="1203"/>
      <c r="I61" s="1203"/>
      <c r="J61" s="1203">
        <f t="shared" si="0"/>
        <v>49</v>
      </c>
      <c r="K61" s="1203">
        <f t="shared" si="1"/>
        <v>1</v>
      </c>
      <c r="L61" s="1203"/>
      <c r="M61" s="1178"/>
      <c r="N61" s="1178"/>
      <c r="O61" s="1178"/>
      <c r="P61" s="1178"/>
      <c r="Q61" s="1178"/>
      <c r="R61" s="1178"/>
      <c r="S61" s="1178"/>
      <c r="T61" s="1178"/>
      <c r="U61" s="1178"/>
      <c r="V61" s="1178"/>
      <c r="W61" s="1178"/>
      <c r="X61" s="1178"/>
      <c r="Y61" s="1178"/>
      <c r="Z61" s="1178"/>
    </row>
    <row r="62" spans="1:26" ht="27.75" customHeight="1">
      <c r="A62" s="1234"/>
      <c r="B62" s="1220"/>
      <c r="C62" s="1221" t="s">
        <v>1179</v>
      </c>
      <c r="D62" s="1222"/>
      <c r="E62" s="1223">
        <f>78+(3*5)</f>
        <v>93</v>
      </c>
      <c r="F62" s="1203"/>
      <c r="G62" s="1203"/>
      <c r="H62" s="1203"/>
      <c r="I62" s="1203"/>
      <c r="J62" s="1203">
        <f t="shared" si="0"/>
        <v>93</v>
      </c>
      <c r="K62" s="1203">
        <f t="shared" si="1"/>
        <v>1</v>
      </c>
      <c r="L62" s="1203"/>
      <c r="M62" s="1178"/>
      <c r="N62" s="1178"/>
      <c r="O62" s="1178"/>
      <c r="P62" s="1178"/>
      <c r="Q62" s="1178"/>
      <c r="R62" s="1178"/>
      <c r="S62" s="1178"/>
      <c r="T62" s="1178"/>
      <c r="U62" s="1178"/>
      <c r="V62" s="1178"/>
      <c r="W62" s="1178"/>
      <c r="X62" s="1178"/>
      <c r="Y62" s="1178"/>
      <c r="Z62" s="1178"/>
    </row>
    <row r="63" spans="1:26" ht="27.75" customHeight="1">
      <c r="A63" s="1234"/>
      <c r="B63" s="1220"/>
      <c r="C63" s="1229" t="s">
        <v>1180</v>
      </c>
      <c r="D63" s="1230"/>
      <c r="E63" s="1227">
        <f>40+(3*1)</f>
        <v>43</v>
      </c>
      <c r="F63" s="1203"/>
      <c r="G63" s="1203"/>
      <c r="H63" s="1203"/>
      <c r="I63" s="1203"/>
      <c r="J63" s="1203">
        <f t="shared" si="0"/>
        <v>43</v>
      </c>
      <c r="K63" s="1203">
        <f t="shared" si="1"/>
        <v>1</v>
      </c>
      <c r="L63" s="1203"/>
      <c r="M63" s="1178"/>
      <c r="N63" s="1178"/>
      <c r="O63" s="1178"/>
      <c r="P63" s="1178"/>
      <c r="Q63" s="1178"/>
      <c r="R63" s="1178"/>
      <c r="S63" s="1178"/>
      <c r="T63" s="1178"/>
      <c r="U63" s="1178"/>
      <c r="V63" s="1178"/>
      <c r="W63" s="1178"/>
      <c r="X63" s="1178"/>
      <c r="Y63" s="1178"/>
      <c r="Z63" s="1178"/>
    </row>
    <row r="64" spans="1:26" ht="27.75" customHeight="1">
      <c r="A64" s="1234"/>
      <c r="B64" s="1220"/>
      <c r="C64" s="1236" t="s">
        <v>1181</v>
      </c>
      <c r="D64" s="1237"/>
      <c r="E64" s="1223">
        <f>78+(3*2)</f>
        <v>84</v>
      </c>
      <c r="F64" s="1203"/>
      <c r="G64" s="1203"/>
      <c r="H64" s="1203"/>
      <c r="I64" s="1203"/>
      <c r="J64" s="1203">
        <f t="shared" si="0"/>
        <v>84</v>
      </c>
      <c r="K64" s="1203">
        <f t="shared" si="1"/>
        <v>1</v>
      </c>
      <c r="L64" s="1203"/>
      <c r="M64" s="1178"/>
      <c r="N64" s="1178"/>
      <c r="O64" s="1178"/>
      <c r="P64" s="1178"/>
      <c r="Q64" s="1178"/>
      <c r="R64" s="1178"/>
      <c r="S64" s="1178"/>
      <c r="T64" s="1178"/>
      <c r="U64" s="1178"/>
      <c r="V64" s="1178"/>
      <c r="W64" s="1178"/>
      <c r="X64" s="1178"/>
      <c r="Y64" s="1178"/>
      <c r="Z64" s="1178"/>
    </row>
    <row r="65" spans="1:26" ht="27.75" customHeight="1">
      <c r="A65" s="1234"/>
      <c r="B65" s="1220"/>
      <c r="C65" s="1229" t="s">
        <v>1182</v>
      </c>
      <c r="D65" s="1230"/>
      <c r="E65" s="1227">
        <f>40+(3*1)</f>
        <v>43</v>
      </c>
      <c r="F65" s="1203"/>
      <c r="G65" s="1203"/>
      <c r="H65" s="1203"/>
      <c r="I65" s="1203"/>
      <c r="J65" s="1203">
        <f t="shared" si="0"/>
        <v>43</v>
      </c>
      <c r="K65" s="1203">
        <f t="shared" si="1"/>
        <v>1</v>
      </c>
      <c r="L65" s="1203"/>
      <c r="M65" s="1178"/>
      <c r="N65" s="1178"/>
      <c r="O65" s="1178"/>
      <c r="P65" s="1178"/>
      <c r="Q65" s="1178"/>
      <c r="R65" s="1178"/>
      <c r="S65" s="1178"/>
      <c r="T65" s="1178"/>
      <c r="U65" s="1178"/>
      <c r="V65" s="1178"/>
      <c r="W65" s="1178"/>
      <c r="X65" s="1178"/>
      <c r="Y65" s="1178"/>
      <c r="Z65" s="1178"/>
    </row>
    <row r="66" spans="1:26" ht="27.75" customHeight="1">
      <c r="A66" s="1234"/>
      <c r="B66" s="1220"/>
      <c r="C66" s="1236" t="s">
        <v>1183</v>
      </c>
      <c r="D66" s="1237"/>
      <c r="E66" s="1223">
        <f>78+(3*2)</f>
        <v>84</v>
      </c>
      <c r="F66" s="1203"/>
      <c r="G66" s="1203"/>
      <c r="H66" s="1203"/>
      <c r="I66" s="1203"/>
      <c r="J66" s="1203">
        <f t="shared" si="0"/>
        <v>84</v>
      </c>
      <c r="K66" s="1203">
        <f t="shared" si="1"/>
        <v>1</v>
      </c>
      <c r="L66" s="1203"/>
      <c r="M66" s="1178"/>
      <c r="N66" s="1178"/>
      <c r="O66" s="1178"/>
      <c r="P66" s="1178"/>
      <c r="Q66" s="1178"/>
      <c r="R66" s="1178"/>
      <c r="S66" s="1178"/>
      <c r="T66" s="1178"/>
      <c r="U66" s="1178"/>
      <c r="V66" s="1178"/>
      <c r="W66" s="1178"/>
      <c r="X66" s="1178"/>
      <c r="Y66" s="1178"/>
      <c r="Z66" s="1178"/>
    </row>
    <row r="67" spans="1:26" ht="27.75" customHeight="1">
      <c r="A67" s="1234"/>
      <c r="B67" s="1220"/>
      <c r="C67" s="1229" t="s">
        <v>1184</v>
      </c>
      <c r="D67" s="1230"/>
      <c r="E67" s="1227">
        <f>40+(3*2)</f>
        <v>46</v>
      </c>
      <c r="F67" s="1203"/>
      <c r="G67" s="1203"/>
      <c r="H67" s="1203"/>
      <c r="I67" s="1203"/>
      <c r="J67" s="1203">
        <f t="shared" si="0"/>
        <v>46</v>
      </c>
      <c r="K67" s="1203">
        <f t="shared" si="1"/>
        <v>1</v>
      </c>
      <c r="L67" s="1203"/>
      <c r="M67" s="1178"/>
      <c r="N67" s="1178"/>
      <c r="O67" s="1178"/>
      <c r="P67" s="1178"/>
      <c r="Q67" s="1178"/>
      <c r="R67" s="1178"/>
      <c r="S67" s="1178"/>
      <c r="T67" s="1178"/>
      <c r="U67" s="1178"/>
      <c r="V67" s="1178"/>
      <c r="W67" s="1178"/>
      <c r="X67" s="1178"/>
      <c r="Y67" s="1178"/>
      <c r="Z67" s="1178"/>
    </row>
    <row r="68" spans="1:26" ht="27.75" customHeight="1">
      <c r="A68" s="1234"/>
      <c r="B68" s="1220"/>
      <c r="C68" s="1229" t="s">
        <v>1185</v>
      </c>
      <c r="D68" s="1230"/>
      <c r="E68" s="1227">
        <v>40</v>
      </c>
      <c r="F68" s="1203"/>
      <c r="G68" s="1203"/>
      <c r="H68" s="1203"/>
      <c r="I68" s="1203"/>
      <c r="J68" s="1203">
        <f t="shared" si="0"/>
        <v>40</v>
      </c>
      <c r="K68" s="1203">
        <f t="shared" si="1"/>
        <v>1</v>
      </c>
      <c r="L68" s="1203"/>
      <c r="M68" s="1178"/>
      <c r="N68" s="1178"/>
      <c r="O68" s="1178"/>
      <c r="P68" s="1178"/>
      <c r="Q68" s="1178"/>
      <c r="R68" s="1178"/>
      <c r="S68" s="1178"/>
      <c r="T68" s="1178"/>
      <c r="U68" s="1178"/>
      <c r="V68" s="1178"/>
      <c r="W68" s="1178"/>
      <c r="X68" s="1178"/>
      <c r="Y68" s="1178"/>
      <c r="Z68" s="1178"/>
    </row>
    <row r="69" spans="1:26" ht="27.75" customHeight="1">
      <c r="A69" s="1234"/>
      <c r="B69" s="1220"/>
      <c r="C69" s="1236" t="s">
        <v>1186</v>
      </c>
      <c r="D69" s="1237"/>
      <c r="E69" s="1227">
        <f>78+(3*3)</f>
        <v>87</v>
      </c>
      <c r="F69" s="1203"/>
      <c r="G69" s="1203"/>
      <c r="H69" s="1203"/>
      <c r="I69" s="1203"/>
      <c r="J69" s="1203">
        <f t="shared" si="0"/>
        <v>87</v>
      </c>
      <c r="K69" s="1203">
        <f t="shared" si="1"/>
        <v>1</v>
      </c>
      <c r="L69" s="1203"/>
      <c r="M69" s="1178"/>
      <c r="N69" s="1178"/>
      <c r="O69" s="1178"/>
      <c r="P69" s="1178"/>
      <c r="Q69" s="1178"/>
      <c r="R69" s="1178"/>
      <c r="S69" s="1178"/>
      <c r="T69" s="1178"/>
      <c r="U69" s="1178"/>
      <c r="V69" s="1178"/>
      <c r="W69" s="1178"/>
      <c r="X69" s="1178"/>
      <c r="Y69" s="1178"/>
      <c r="Z69" s="1178"/>
    </row>
    <row r="70" spans="1:26" ht="27.75" customHeight="1">
      <c r="A70" s="1234"/>
      <c r="B70" s="1220"/>
      <c r="C70" s="1229" t="s">
        <v>1187</v>
      </c>
      <c r="D70" s="1230"/>
      <c r="E70" s="1227">
        <f>40+(3*2)</f>
        <v>46</v>
      </c>
      <c r="F70" s="1203"/>
      <c r="G70" s="1203"/>
      <c r="H70" s="1203"/>
      <c r="I70" s="1203"/>
      <c r="J70" s="1203">
        <f t="shared" si="0"/>
        <v>46</v>
      </c>
      <c r="K70" s="1203">
        <f t="shared" si="1"/>
        <v>1</v>
      </c>
      <c r="L70" s="1203"/>
      <c r="M70" s="1178"/>
      <c r="N70" s="1178"/>
      <c r="O70" s="1178"/>
      <c r="P70" s="1178"/>
      <c r="Q70" s="1178"/>
      <c r="R70" s="1178"/>
      <c r="S70" s="1178"/>
      <c r="T70" s="1178"/>
      <c r="U70" s="1178"/>
      <c r="V70" s="1178"/>
      <c r="W70" s="1178"/>
      <c r="X70" s="1178"/>
      <c r="Y70" s="1178"/>
      <c r="Z70" s="1178"/>
    </row>
    <row r="71" spans="1:26" ht="27.75" customHeight="1">
      <c r="A71" s="1234"/>
      <c r="B71" s="1220"/>
      <c r="C71" s="1236" t="s">
        <v>1188</v>
      </c>
      <c r="D71" s="1237"/>
      <c r="E71" s="1223">
        <f>78+(3*3)</f>
        <v>87</v>
      </c>
      <c r="F71" s="1203"/>
      <c r="G71" s="1203"/>
      <c r="H71" s="1203"/>
      <c r="I71" s="1203"/>
      <c r="J71" s="1203">
        <f t="shared" si="0"/>
        <v>87</v>
      </c>
      <c r="K71" s="1203">
        <f t="shared" si="1"/>
        <v>1</v>
      </c>
      <c r="L71" s="1203"/>
      <c r="M71" s="1178"/>
      <c r="N71" s="1178"/>
      <c r="O71" s="1178"/>
      <c r="P71" s="1178"/>
      <c r="Q71" s="1178"/>
      <c r="R71" s="1178"/>
      <c r="S71" s="1178"/>
      <c r="T71" s="1178"/>
      <c r="U71" s="1178"/>
      <c r="V71" s="1178"/>
      <c r="W71" s="1178"/>
      <c r="X71" s="1178"/>
      <c r="Y71" s="1178"/>
      <c r="Z71" s="1178"/>
    </row>
    <row r="72" spans="1:26" ht="27.75" customHeight="1">
      <c r="A72" s="1234"/>
      <c r="B72" s="1220"/>
      <c r="C72" s="1229" t="s">
        <v>1189</v>
      </c>
      <c r="D72" s="1230"/>
      <c r="E72" s="1227">
        <v>40</v>
      </c>
      <c r="F72" s="1203"/>
      <c r="G72" s="1203"/>
      <c r="H72" s="1203"/>
      <c r="I72" s="1203"/>
      <c r="J72" s="1203">
        <f t="shared" si="0"/>
        <v>40</v>
      </c>
      <c r="K72" s="1203">
        <f t="shared" si="1"/>
        <v>1</v>
      </c>
      <c r="L72" s="1203"/>
      <c r="M72" s="1178"/>
      <c r="N72" s="1178"/>
      <c r="O72" s="1178"/>
      <c r="P72" s="1178"/>
      <c r="Q72" s="1178"/>
      <c r="R72" s="1178"/>
      <c r="S72" s="1178"/>
      <c r="T72" s="1178"/>
      <c r="U72" s="1178"/>
      <c r="V72" s="1178"/>
      <c r="W72" s="1178"/>
      <c r="X72" s="1178"/>
      <c r="Y72" s="1178"/>
      <c r="Z72" s="1178"/>
    </row>
    <row r="73" spans="1:26" ht="27.75" customHeight="1">
      <c r="A73" s="1234"/>
      <c r="B73" s="1220"/>
      <c r="C73" s="1238" t="s">
        <v>41</v>
      </c>
      <c r="D73" s="1239"/>
      <c r="E73" s="1227">
        <f>SUM(E32:E72)</f>
        <v>2400</v>
      </c>
      <c r="F73" s="1203"/>
      <c r="G73" s="1203"/>
      <c r="H73" s="1203"/>
      <c r="I73" s="1203"/>
      <c r="J73" s="1203">
        <f>SUM(J32:J72)</f>
        <v>2400</v>
      </c>
      <c r="K73" s="1203">
        <f t="shared" si="1"/>
        <v>1</v>
      </c>
      <c r="L73" s="1203"/>
      <c r="M73" s="1178"/>
      <c r="N73" s="1178"/>
      <c r="O73" s="1178"/>
      <c r="P73" s="1178"/>
      <c r="Q73" s="1178"/>
      <c r="R73" s="1178"/>
      <c r="S73" s="1178"/>
      <c r="T73" s="1178"/>
      <c r="U73" s="1178"/>
      <c r="V73" s="1178"/>
      <c r="W73" s="1178"/>
      <c r="X73" s="1178"/>
      <c r="Y73" s="1178"/>
      <c r="Z73" s="1178"/>
    </row>
    <row r="74" spans="1:26" ht="27.75" customHeight="1">
      <c r="A74" s="1240"/>
      <c r="B74" s="1241"/>
      <c r="C74" s="1242"/>
      <c r="D74" s="1243"/>
      <c r="E74" s="1227"/>
      <c r="F74" s="1244"/>
      <c r="G74" s="1244"/>
      <c r="H74" s="1244"/>
      <c r="I74" s="1244"/>
      <c r="J74" s="1244"/>
      <c r="K74" s="1244"/>
      <c r="L74" s="1178"/>
      <c r="M74" s="1178"/>
      <c r="N74" s="1178"/>
      <c r="O74" s="1178"/>
      <c r="P74" s="1178"/>
      <c r="Q74" s="1178"/>
      <c r="R74" s="1178"/>
      <c r="S74" s="1178"/>
      <c r="T74" s="1178"/>
      <c r="U74" s="1178"/>
      <c r="V74" s="1178"/>
      <c r="W74" s="1178"/>
      <c r="X74" s="1178"/>
      <c r="Y74" s="1178"/>
      <c r="Z74" s="1178"/>
    </row>
    <row r="75" spans="1:26" ht="27.75" customHeight="1">
      <c r="A75" s="1200" t="s">
        <v>524</v>
      </c>
      <c r="B75" s="1245" t="s">
        <v>525</v>
      </c>
      <c r="C75" s="1246"/>
      <c r="D75" s="1246"/>
      <c r="E75" s="1247"/>
      <c r="F75" s="1247"/>
      <c r="G75" s="1247"/>
      <c r="H75" s="1247"/>
      <c r="I75" s="1247"/>
      <c r="J75" s="1247"/>
      <c r="K75" s="1247"/>
      <c r="L75" s="1178"/>
      <c r="M75" s="1178"/>
      <c r="N75" s="1178"/>
      <c r="O75" s="1178"/>
      <c r="P75" s="1178"/>
      <c r="Q75" s="1178"/>
      <c r="R75" s="1178"/>
      <c r="S75" s="1178"/>
      <c r="T75" s="1178"/>
      <c r="U75" s="1178"/>
      <c r="V75" s="1178"/>
      <c r="W75" s="1178"/>
      <c r="X75" s="1178"/>
      <c r="Y75" s="1178"/>
      <c r="Z75" s="1178"/>
    </row>
    <row r="76" spans="1:26" ht="27.75" customHeight="1">
      <c r="A76" s="1204" t="s">
        <v>519</v>
      </c>
      <c r="B76" s="1211" t="s">
        <v>526</v>
      </c>
      <c r="C76" s="1212"/>
      <c r="D76" s="1212"/>
      <c r="E76" s="1210"/>
      <c r="F76" s="1210"/>
      <c r="G76" s="1210"/>
      <c r="H76" s="1210"/>
      <c r="I76" s="1210"/>
      <c r="J76" s="1210"/>
      <c r="K76" s="1210"/>
      <c r="L76" s="1178"/>
      <c r="M76" s="1178"/>
      <c r="N76" s="1178"/>
      <c r="O76" s="1178"/>
      <c r="P76" s="1178"/>
      <c r="Q76" s="1178"/>
      <c r="R76" s="1178"/>
      <c r="S76" s="1178"/>
      <c r="T76" s="1178"/>
      <c r="U76" s="1178"/>
      <c r="V76" s="1178"/>
      <c r="W76" s="1178"/>
      <c r="X76" s="1178"/>
      <c r="Y76" s="1178"/>
      <c r="Z76" s="1178"/>
    </row>
    <row r="77" spans="1:26" ht="27.75" customHeight="1">
      <c r="A77" s="1213"/>
      <c r="B77" s="1214" t="s">
        <v>133</v>
      </c>
      <c r="C77" s="1216" t="s">
        <v>527</v>
      </c>
      <c r="D77" s="1248"/>
      <c r="E77" s="1217"/>
      <c r="F77" s="1217"/>
      <c r="G77" s="1217"/>
      <c r="H77" s="1217"/>
      <c r="I77" s="1217"/>
      <c r="J77" s="1217"/>
      <c r="K77" s="1217"/>
      <c r="L77" s="1178"/>
      <c r="M77" s="1178"/>
      <c r="N77" s="1178"/>
      <c r="O77" s="1178"/>
      <c r="P77" s="1178"/>
      <c r="Q77" s="1178"/>
      <c r="R77" s="1178"/>
      <c r="S77" s="1178"/>
      <c r="T77" s="1178"/>
      <c r="U77" s="1178"/>
      <c r="V77" s="1178"/>
      <c r="W77" s="1178"/>
      <c r="X77" s="1178"/>
      <c r="Y77" s="1178"/>
      <c r="Z77" s="1178"/>
    </row>
    <row r="78" spans="1:26" ht="27.75" customHeight="1">
      <c r="A78" s="1213"/>
      <c r="B78" s="1214" t="s">
        <v>145</v>
      </c>
      <c r="C78" s="1216" t="s">
        <v>527</v>
      </c>
      <c r="D78" s="1248"/>
      <c r="E78" s="1217"/>
      <c r="F78" s="1217"/>
      <c r="G78" s="1217"/>
      <c r="H78" s="1217"/>
      <c r="I78" s="1217"/>
      <c r="J78" s="1217"/>
      <c r="K78" s="1217"/>
      <c r="L78" s="1178"/>
      <c r="M78" s="1178"/>
      <c r="N78" s="1178"/>
      <c r="O78" s="1178"/>
      <c r="P78" s="1178"/>
      <c r="Q78" s="1178"/>
      <c r="R78" s="1178"/>
      <c r="S78" s="1178"/>
      <c r="T78" s="1178"/>
      <c r="U78" s="1178"/>
      <c r="V78" s="1178"/>
      <c r="W78" s="1178"/>
      <c r="X78" s="1178"/>
      <c r="Y78" s="1178"/>
      <c r="Z78" s="1178"/>
    </row>
    <row r="79" spans="1:26" ht="27.75" customHeight="1">
      <c r="A79" s="1213"/>
      <c r="B79" s="1214" t="s">
        <v>151</v>
      </c>
      <c r="C79" s="1216" t="s">
        <v>527</v>
      </c>
      <c r="D79" s="1248"/>
      <c r="E79" s="1217"/>
      <c r="F79" s="1217"/>
      <c r="G79" s="1217"/>
      <c r="H79" s="1217"/>
      <c r="I79" s="1217"/>
      <c r="J79" s="1217"/>
      <c r="K79" s="1217"/>
      <c r="L79" s="1178"/>
      <c r="M79" s="1178"/>
      <c r="N79" s="1178"/>
      <c r="O79" s="1178"/>
      <c r="P79" s="1178"/>
      <c r="Q79" s="1178"/>
      <c r="R79" s="1178"/>
      <c r="S79" s="1178"/>
      <c r="T79" s="1178"/>
      <c r="U79" s="1178"/>
      <c r="V79" s="1178"/>
      <c r="W79" s="1178"/>
      <c r="X79" s="1178"/>
      <c r="Y79" s="1178"/>
      <c r="Z79" s="1178"/>
    </row>
    <row r="80" spans="1:26" ht="27.75" customHeight="1">
      <c r="A80" s="1213"/>
      <c r="B80" s="1218" t="s">
        <v>70</v>
      </c>
      <c r="C80" s="1216" t="s">
        <v>527</v>
      </c>
      <c r="D80" s="1248"/>
      <c r="E80" s="1217"/>
      <c r="F80" s="1217"/>
      <c r="G80" s="1217"/>
      <c r="H80" s="1217"/>
      <c r="I80" s="1217"/>
      <c r="J80" s="1217"/>
      <c r="K80" s="1217"/>
      <c r="L80" s="1178"/>
      <c r="M80" s="1178"/>
      <c r="N80" s="1178"/>
      <c r="O80" s="1178"/>
      <c r="P80" s="1178"/>
      <c r="Q80" s="1178"/>
      <c r="R80" s="1178"/>
      <c r="S80" s="1178"/>
      <c r="T80" s="1178"/>
      <c r="U80" s="1178"/>
      <c r="V80" s="1178"/>
      <c r="W80" s="1178"/>
      <c r="X80" s="1178"/>
      <c r="Y80" s="1178"/>
      <c r="Z80" s="1178"/>
    </row>
    <row r="81" spans="1:26" ht="27.75" customHeight="1">
      <c r="A81" s="1234"/>
      <c r="B81" s="1220"/>
      <c r="C81" s="1221" t="s">
        <v>1145</v>
      </c>
      <c r="D81" s="1222"/>
      <c r="E81" s="1223">
        <f>78+(3*1)</f>
        <v>81</v>
      </c>
      <c r="F81" s="1203"/>
      <c r="G81" s="1203"/>
      <c r="H81" s="1203"/>
      <c r="I81" s="1203"/>
      <c r="J81" s="1203">
        <f t="shared" ref="J81:J121" si="2">SUM(E81:I81)</f>
        <v>81</v>
      </c>
      <c r="K81" s="1203">
        <f t="shared" ref="K81:K122" si="3">J81/E81</f>
        <v>1</v>
      </c>
      <c r="L81" s="1203"/>
      <c r="M81" s="1178"/>
      <c r="N81" s="1178"/>
      <c r="O81" s="1178"/>
      <c r="P81" s="1178"/>
      <c r="Q81" s="1178"/>
      <c r="R81" s="1178"/>
      <c r="S81" s="1178"/>
      <c r="T81" s="1178"/>
      <c r="U81" s="1178"/>
      <c r="V81" s="1178"/>
      <c r="W81" s="1178"/>
      <c r="X81" s="1178"/>
      <c r="Y81" s="1178"/>
      <c r="Z81" s="1178"/>
    </row>
    <row r="82" spans="1:26" ht="27.75" customHeight="1">
      <c r="A82" s="1234"/>
      <c r="B82" s="1220"/>
      <c r="C82" s="1225" t="s">
        <v>1147</v>
      </c>
      <c r="D82" s="1226"/>
      <c r="E82" s="1227">
        <v>40</v>
      </c>
      <c r="F82" s="1203"/>
      <c r="G82" s="1203"/>
      <c r="H82" s="1203"/>
      <c r="I82" s="1203"/>
      <c r="J82" s="1203">
        <f t="shared" si="2"/>
        <v>40</v>
      </c>
      <c r="K82" s="1203">
        <f t="shared" si="3"/>
        <v>1</v>
      </c>
      <c r="L82" s="1203"/>
      <c r="M82" s="1178"/>
      <c r="N82" s="1178"/>
      <c r="O82" s="1178"/>
      <c r="P82" s="1178"/>
      <c r="Q82" s="1178"/>
      <c r="R82" s="1178"/>
      <c r="S82" s="1178"/>
      <c r="T82" s="1178"/>
      <c r="U82" s="1178"/>
      <c r="V82" s="1178"/>
      <c r="W82" s="1178"/>
      <c r="X82" s="1178"/>
      <c r="Y82" s="1178"/>
      <c r="Z82" s="1178"/>
    </row>
    <row r="83" spans="1:26" ht="27.75" customHeight="1">
      <c r="A83" s="1234"/>
      <c r="B83" s="1220"/>
      <c r="C83" s="1229" t="s">
        <v>1149</v>
      </c>
      <c r="D83" s="1230"/>
      <c r="E83" s="1227">
        <f>40+3</f>
        <v>43</v>
      </c>
      <c r="F83" s="1203"/>
      <c r="G83" s="1203"/>
      <c r="H83" s="1203"/>
      <c r="I83" s="1203"/>
      <c r="J83" s="1203">
        <f t="shared" si="2"/>
        <v>43</v>
      </c>
      <c r="K83" s="1203">
        <f t="shared" si="3"/>
        <v>1</v>
      </c>
      <c r="L83" s="1203"/>
      <c r="M83" s="1178"/>
      <c r="N83" s="1178"/>
      <c r="O83" s="1178"/>
      <c r="P83" s="1178"/>
      <c r="Q83" s="1178"/>
      <c r="R83" s="1178"/>
      <c r="S83" s="1178"/>
      <c r="T83" s="1178"/>
      <c r="U83" s="1178"/>
      <c r="V83" s="1178"/>
      <c r="W83" s="1178"/>
      <c r="X83" s="1178"/>
      <c r="Y83" s="1178"/>
      <c r="Z83" s="1178"/>
    </row>
    <row r="84" spans="1:26" ht="27.75" customHeight="1">
      <c r="A84" s="1234"/>
      <c r="B84" s="1220"/>
      <c r="C84" s="1221" t="s">
        <v>1151</v>
      </c>
      <c r="D84" s="1222"/>
      <c r="E84" s="1223">
        <f>78+(3*4)</f>
        <v>90</v>
      </c>
      <c r="F84" s="1203"/>
      <c r="G84" s="1203"/>
      <c r="H84" s="1203"/>
      <c r="I84" s="1203"/>
      <c r="J84" s="1203">
        <f t="shared" si="2"/>
        <v>90</v>
      </c>
      <c r="K84" s="1203">
        <f t="shared" si="3"/>
        <v>1</v>
      </c>
      <c r="L84" s="1203"/>
      <c r="M84" s="1178"/>
      <c r="N84" s="1178"/>
      <c r="O84" s="1178"/>
      <c r="P84" s="1178"/>
      <c r="Q84" s="1178"/>
      <c r="R84" s="1178"/>
      <c r="S84" s="1178"/>
      <c r="T84" s="1178"/>
      <c r="U84" s="1178"/>
      <c r="V84" s="1178"/>
      <c r="W84" s="1178"/>
      <c r="X84" s="1178"/>
      <c r="Y84" s="1178"/>
      <c r="Z84" s="1178"/>
    </row>
    <row r="85" spans="1:26" ht="27.75" customHeight="1">
      <c r="A85" s="1234"/>
      <c r="B85" s="1220"/>
      <c r="C85" s="1229" t="s">
        <v>1153</v>
      </c>
      <c r="D85" s="1230"/>
      <c r="E85" s="1227">
        <f>40+(3*2)</f>
        <v>46</v>
      </c>
      <c r="F85" s="1203"/>
      <c r="G85" s="1203"/>
      <c r="H85" s="1203"/>
      <c r="I85" s="1203"/>
      <c r="J85" s="1203">
        <f t="shared" si="2"/>
        <v>46</v>
      </c>
      <c r="K85" s="1203">
        <f t="shared" si="3"/>
        <v>1</v>
      </c>
      <c r="L85" s="1203"/>
      <c r="M85" s="1178"/>
      <c r="N85" s="1178"/>
      <c r="O85" s="1178"/>
      <c r="P85" s="1178"/>
      <c r="Q85" s="1178"/>
      <c r="R85" s="1178"/>
      <c r="S85" s="1178"/>
      <c r="T85" s="1178"/>
      <c r="U85" s="1178"/>
      <c r="V85" s="1178"/>
      <c r="W85" s="1178"/>
      <c r="X85" s="1178"/>
      <c r="Y85" s="1178"/>
      <c r="Z85" s="1178"/>
    </row>
    <row r="86" spans="1:26" ht="27.75" customHeight="1">
      <c r="A86" s="1234"/>
      <c r="B86" s="1220"/>
      <c r="C86" s="1229" t="s">
        <v>1154</v>
      </c>
      <c r="D86" s="1230"/>
      <c r="E86" s="1227">
        <f>40+(3*2)</f>
        <v>46</v>
      </c>
      <c r="F86" s="1203"/>
      <c r="G86" s="1203"/>
      <c r="H86" s="1203"/>
      <c r="I86" s="1203"/>
      <c r="J86" s="1203">
        <f t="shared" si="2"/>
        <v>46</v>
      </c>
      <c r="K86" s="1203">
        <f t="shared" si="3"/>
        <v>1</v>
      </c>
      <c r="L86" s="1203"/>
      <c r="M86" s="1178"/>
      <c r="N86" s="1178"/>
      <c r="O86" s="1178"/>
      <c r="P86" s="1178"/>
      <c r="Q86" s="1178"/>
      <c r="R86" s="1178"/>
      <c r="S86" s="1178"/>
      <c r="T86" s="1178"/>
      <c r="U86" s="1178"/>
      <c r="V86" s="1178"/>
      <c r="W86" s="1178"/>
      <c r="X86" s="1178"/>
      <c r="Y86" s="1178"/>
      <c r="Z86" s="1178"/>
    </row>
    <row r="87" spans="1:26" ht="27.75" customHeight="1">
      <c r="A87" s="1234"/>
      <c r="B87" s="1220"/>
      <c r="C87" s="1229" t="s">
        <v>1155</v>
      </c>
      <c r="D87" s="1230"/>
      <c r="E87" s="1227">
        <v>40</v>
      </c>
      <c r="F87" s="1203"/>
      <c r="G87" s="1203"/>
      <c r="H87" s="1203"/>
      <c r="I87" s="1203"/>
      <c r="J87" s="1203">
        <f t="shared" si="2"/>
        <v>40</v>
      </c>
      <c r="K87" s="1203">
        <f t="shared" si="3"/>
        <v>1</v>
      </c>
      <c r="L87" s="1203"/>
      <c r="M87" s="1178"/>
      <c r="N87" s="1178"/>
      <c r="O87" s="1178"/>
      <c r="P87" s="1178"/>
      <c r="Q87" s="1178"/>
      <c r="R87" s="1178"/>
      <c r="S87" s="1178"/>
      <c r="T87" s="1178"/>
      <c r="U87" s="1178"/>
      <c r="V87" s="1178"/>
      <c r="W87" s="1178"/>
      <c r="X87" s="1178"/>
      <c r="Y87" s="1178"/>
      <c r="Z87" s="1178"/>
    </row>
    <row r="88" spans="1:26" ht="27.75" customHeight="1">
      <c r="A88" s="1234"/>
      <c r="B88" s="1220"/>
      <c r="C88" s="1229" t="s">
        <v>1156</v>
      </c>
      <c r="D88" s="1230"/>
      <c r="E88" s="1227">
        <v>40</v>
      </c>
      <c r="F88" s="1203"/>
      <c r="G88" s="1203"/>
      <c r="H88" s="1203"/>
      <c r="I88" s="1203"/>
      <c r="J88" s="1203">
        <f t="shared" si="2"/>
        <v>40</v>
      </c>
      <c r="K88" s="1203">
        <f t="shared" si="3"/>
        <v>1</v>
      </c>
      <c r="L88" s="1203"/>
      <c r="M88" s="1178"/>
      <c r="N88" s="1178"/>
      <c r="O88" s="1178"/>
      <c r="P88" s="1178"/>
      <c r="Q88" s="1178"/>
      <c r="R88" s="1178"/>
      <c r="S88" s="1178"/>
      <c r="T88" s="1178"/>
      <c r="U88" s="1178"/>
      <c r="V88" s="1178"/>
      <c r="W88" s="1178"/>
      <c r="X88" s="1178"/>
      <c r="Y88" s="1178"/>
      <c r="Z88" s="1178"/>
    </row>
    <row r="89" spans="1:26" ht="27.75" customHeight="1">
      <c r="A89" s="1234"/>
      <c r="B89" s="1220"/>
      <c r="C89" s="1221" t="s">
        <v>1157</v>
      </c>
      <c r="D89" s="1222"/>
      <c r="E89" s="1223">
        <f>78+(3*5)</f>
        <v>93</v>
      </c>
      <c r="F89" s="1203"/>
      <c r="G89" s="1203"/>
      <c r="H89" s="1203"/>
      <c r="I89" s="1203"/>
      <c r="J89" s="1203">
        <f t="shared" si="2"/>
        <v>93</v>
      </c>
      <c r="K89" s="1203">
        <f t="shared" si="3"/>
        <v>1</v>
      </c>
      <c r="L89" s="1203"/>
      <c r="M89" s="1178"/>
      <c r="N89" s="1178"/>
      <c r="O89" s="1178"/>
      <c r="P89" s="1178"/>
      <c r="Q89" s="1178"/>
      <c r="R89" s="1178"/>
      <c r="S89" s="1178"/>
      <c r="T89" s="1178"/>
      <c r="U89" s="1178"/>
      <c r="V89" s="1178"/>
      <c r="W89" s="1178"/>
      <c r="X89" s="1178"/>
      <c r="Y89" s="1178"/>
      <c r="Z89" s="1178"/>
    </row>
    <row r="90" spans="1:26" ht="27.75" customHeight="1">
      <c r="A90" s="1234"/>
      <c r="B90" s="1220"/>
      <c r="C90" s="1229" t="s">
        <v>1158</v>
      </c>
      <c r="D90" s="1230"/>
      <c r="E90" s="1227">
        <f>40+(3*1)</f>
        <v>43</v>
      </c>
      <c r="F90" s="1203"/>
      <c r="G90" s="1203"/>
      <c r="H90" s="1203"/>
      <c r="I90" s="1203"/>
      <c r="J90" s="1203">
        <f t="shared" si="2"/>
        <v>43</v>
      </c>
      <c r="K90" s="1203">
        <f t="shared" si="3"/>
        <v>1</v>
      </c>
      <c r="L90" s="1203"/>
      <c r="M90" s="1178"/>
      <c r="N90" s="1178"/>
      <c r="O90" s="1178"/>
      <c r="P90" s="1178"/>
      <c r="Q90" s="1178"/>
      <c r="R90" s="1178"/>
      <c r="S90" s="1178"/>
      <c r="T90" s="1178"/>
      <c r="U90" s="1178"/>
      <c r="V90" s="1178"/>
      <c r="W90" s="1178"/>
      <c r="X90" s="1178"/>
      <c r="Y90" s="1178"/>
      <c r="Z90" s="1178"/>
    </row>
    <row r="91" spans="1:26" ht="27.75" customHeight="1">
      <c r="A91" s="1234"/>
      <c r="B91" s="1220"/>
      <c r="C91" s="1229" t="s">
        <v>1159</v>
      </c>
      <c r="D91" s="1230"/>
      <c r="E91" s="1227">
        <f>40+(3*1)</f>
        <v>43</v>
      </c>
      <c r="F91" s="1203"/>
      <c r="G91" s="1203"/>
      <c r="H91" s="1203"/>
      <c r="I91" s="1203"/>
      <c r="J91" s="1203">
        <f t="shared" si="2"/>
        <v>43</v>
      </c>
      <c r="K91" s="1203">
        <f t="shared" si="3"/>
        <v>1</v>
      </c>
      <c r="L91" s="1203"/>
      <c r="M91" s="1178"/>
      <c r="N91" s="1178"/>
      <c r="O91" s="1178"/>
      <c r="P91" s="1178"/>
      <c r="Q91" s="1178"/>
      <c r="R91" s="1178"/>
      <c r="S91" s="1178"/>
      <c r="T91" s="1178"/>
      <c r="U91" s="1178"/>
      <c r="V91" s="1178"/>
      <c r="W91" s="1178"/>
      <c r="X91" s="1178"/>
      <c r="Y91" s="1178"/>
      <c r="Z91" s="1178"/>
    </row>
    <row r="92" spans="1:26" ht="27.75" customHeight="1">
      <c r="A92" s="1234"/>
      <c r="B92" s="1220"/>
      <c r="C92" s="1221" t="s">
        <v>1160</v>
      </c>
      <c r="D92" s="1222"/>
      <c r="E92" s="1223">
        <f>78+(3*2)</f>
        <v>84</v>
      </c>
      <c r="F92" s="1203"/>
      <c r="G92" s="1203"/>
      <c r="H92" s="1203"/>
      <c r="I92" s="1203"/>
      <c r="J92" s="1203">
        <f t="shared" si="2"/>
        <v>84</v>
      </c>
      <c r="K92" s="1203">
        <f t="shared" si="3"/>
        <v>1</v>
      </c>
      <c r="L92" s="1203"/>
      <c r="M92" s="1178"/>
      <c r="N92" s="1178"/>
      <c r="O92" s="1178"/>
      <c r="P92" s="1178"/>
      <c r="Q92" s="1178"/>
      <c r="R92" s="1178"/>
      <c r="S92" s="1178"/>
      <c r="T92" s="1178"/>
      <c r="U92" s="1178"/>
      <c r="V92" s="1178"/>
      <c r="W92" s="1178"/>
      <c r="X92" s="1178"/>
      <c r="Y92" s="1178"/>
      <c r="Z92" s="1178"/>
    </row>
    <row r="93" spans="1:26" ht="27.75" customHeight="1">
      <c r="A93" s="1234"/>
      <c r="B93" s="1220"/>
      <c r="C93" s="1229" t="s">
        <v>1161</v>
      </c>
      <c r="D93" s="1230"/>
      <c r="E93" s="1227">
        <f>40+(3*2)</f>
        <v>46</v>
      </c>
      <c r="F93" s="1203"/>
      <c r="G93" s="1203"/>
      <c r="H93" s="1203"/>
      <c r="I93" s="1203"/>
      <c r="J93" s="1203">
        <f t="shared" si="2"/>
        <v>46</v>
      </c>
      <c r="K93" s="1203">
        <f t="shared" si="3"/>
        <v>1</v>
      </c>
      <c r="L93" s="1203"/>
      <c r="M93" s="1178"/>
      <c r="N93" s="1178"/>
      <c r="O93" s="1178"/>
      <c r="P93" s="1178"/>
      <c r="Q93" s="1178"/>
      <c r="R93" s="1178"/>
      <c r="S93" s="1178"/>
      <c r="T93" s="1178"/>
      <c r="U93" s="1178"/>
      <c r="V93" s="1178"/>
      <c r="W93" s="1178"/>
      <c r="X93" s="1178"/>
      <c r="Y93" s="1178"/>
      <c r="Z93" s="1178"/>
    </row>
    <row r="94" spans="1:26" ht="27.75" customHeight="1">
      <c r="A94" s="1234"/>
      <c r="B94" s="1220"/>
      <c r="C94" s="1229" t="s">
        <v>1162</v>
      </c>
      <c r="D94" s="1230"/>
      <c r="E94" s="1227">
        <f>40+(3*1)</f>
        <v>43</v>
      </c>
      <c r="F94" s="1203"/>
      <c r="G94" s="1203"/>
      <c r="H94" s="1203"/>
      <c r="I94" s="1203"/>
      <c r="J94" s="1203">
        <f t="shared" si="2"/>
        <v>43</v>
      </c>
      <c r="K94" s="1203">
        <f t="shared" si="3"/>
        <v>1</v>
      </c>
      <c r="L94" s="1203"/>
      <c r="M94" s="1178"/>
      <c r="N94" s="1178"/>
      <c r="O94" s="1178"/>
      <c r="P94" s="1178"/>
      <c r="Q94" s="1178"/>
      <c r="R94" s="1178"/>
      <c r="S94" s="1178"/>
      <c r="T94" s="1178"/>
      <c r="U94" s="1178"/>
      <c r="V94" s="1178"/>
      <c r="W94" s="1178"/>
      <c r="X94" s="1178"/>
      <c r="Y94" s="1178"/>
      <c r="Z94" s="1178"/>
    </row>
    <row r="95" spans="1:26" ht="27.75" customHeight="1">
      <c r="A95" s="1234"/>
      <c r="B95" s="1220"/>
      <c r="C95" s="1229" t="s">
        <v>1163</v>
      </c>
      <c r="D95" s="1230"/>
      <c r="E95" s="1227">
        <v>40</v>
      </c>
      <c r="F95" s="1203"/>
      <c r="G95" s="1203"/>
      <c r="H95" s="1203"/>
      <c r="I95" s="1203"/>
      <c r="J95" s="1203">
        <f t="shared" si="2"/>
        <v>40</v>
      </c>
      <c r="K95" s="1203">
        <f t="shared" si="3"/>
        <v>1</v>
      </c>
      <c r="L95" s="1203"/>
      <c r="M95" s="1178"/>
      <c r="N95" s="1178"/>
      <c r="O95" s="1178"/>
      <c r="P95" s="1178"/>
      <c r="Q95" s="1178"/>
      <c r="R95" s="1178"/>
      <c r="S95" s="1178"/>
      <c r="T95" s="1178"/>
      <c r="U95" s="1178"/>
      <c r="V95" s="1178"/>
      <c r="W95" s="1178"/>
      <c r="X95" s="1178"/>
      <c r="Y95" s="1178"/>
      <c r="Z95" s="1178"/>
    </row>
    <row r="96" spans="1:26" ht="27.75" customHeight="1">
      <c r="A96" s="1234"/>
      <c r="B96" s="1220"/>
      <c r="C96" s="1229" t="s">
        <v>1164</v>
      </c>
      <c r="D96" s="1230"/>
      <c r="E96" s="1227">
        <f>40+(3*1)</f>
        <v>43</v>
      </c>
      <c r="F96" s="1203"/>
      <c r="G96" s="1203"/>
      <c r="H96" s="1203"/>
      <c r="I96" s="1203"/>
      <c r="J96" s="1203">
        <f t="shared" si="2"/>
        <v>43</v>
      </c>
      <c r="K96" s="1203">
        <f t="shared" si="3"/>
        <v>1</v>
      </c>
      <c r="L96" s="1203"/>
      <c r="M96" s="1178"/>
      <c r="N96" s="1178"/>
      <c r="O96" s="1178"/>
      <c r="P96" s="1178"/>
      <c r="Q96" s="1178"/>
      <c r="R96" s="1178"/>
      <c r="S96" s="1178"/>
      <c r="T96" s="1178"/>
      <c r="U96" s="1178"/>
      <c r="V96" s="1178"/>
      <c r="W96" s="1178"/>
      <c r="X96" s="1178"/>
      <c r="Y96" s="1178"/>
      <c r="Z96" s="1178"/>
    </row>
    <row r="97" spans="1:26" ht="27.75" customHeight="1">
      <c r="A97" s="1234"/>
      <c r="B97" s="1220"/>
      <c r="C97" s="1229" t="s">
        <v>1165</v>
      </c>
      <c r="D97" s="1230"/>
      <c r="E97" s="1227">
        <f>40+(3*1)</f>
        <v>43</v>
      </c>
      <c r="F97" s="1203"/>
      <c r="G97" s="1203"/>
      <c r="H97" s="1203"/>
      <c r="I97" s="1203"/>
      <c r="J97" s="1203">
        <f t="shared" si="2"/>
        <v>43</v>
      </c>
      <c r="K97" s="1203">
        <f t="shared" si="3"/>
        <v>1</v>
      </c>
      <c r="L97" s="1203"/>
      <c r="M97" s="1178"/>
      <c r="N97" s="1178"/>
      <c r="O97" s="1178"/>
      <c r="P97" s="1178"/>
      <c r="Q97" s="1178"/>
      <c r="R97" s="1178"/>
      <c r="S97" s="1178"/>
      <c r="T97" s="1178"/>
      <c r="U97" s="1178"/>
      <c r="V97" s="1178"/>
      <c r="W97" s="1178"/>
      <c r="X97" s="1178"/>
      <c r="Y97" s="1178"/>
      <c r="Z97" s="1178"/>
    </row>
    <row r="98" spans="1:26" ht="27.75" customHeight="1">
      <c r="A98" s="1234"/>
      <c r="B98" s="1220"/>
      <c r="C98" s="1221" t="s">
        <v>1166</v>
      </c>
      <c r="D98" s="1222"/>
      <c r="E98" s="1235">
        <f>78+(3*4)</f>
        <v>90</v>
      </c>
      <c r="F98" s="1203"/>
      <c r="G98" s="1203"/>
      <c r="H98" s="1203"/>
      <c r="I98" s="1203"/>
      <c r="J98" s="1203">
        <f t="shared" si="2"/>
        <v>90</v>
      </c>
      <c r="K98" s="1203">
        <f t="shared" si="3"/>
        <v>1</v>
      </c>
      <c r="L98" s="1203"/>
      <c r="M98" s="1178"/>
      <c r="N98" s="1178"/>
      <c r="O98" s="1178"/>
      <c r="P98" s="1178"/>
      <c r="Q98" s="1178"/>
      <c r="R98" s="1178"/>
      <c r="S98" s="1178"/>
      <c r="T98" s="1178"/>
      <c r="U98" s="1178"/>
      <c r="V98" s="1178"/>
      <c r="W98" s="1178"/>
      <c r="X98" s="1178"/>
      <c r="Y98" s="1178"/>
      <c r="Z98" s="1178"/>
    </row>
    <row r="99" spans="1:26" ht="27.75" customHeight="1">
      <c r="A99" s="1234"/>
      <c r="B99" s="1220"/>
      <c r="C99" s="1229" t="s">
        <v>1167</v>
      </c>
      <c r="D99" s="1230"/>
      <c r="E99" s="1227">
        <f>40+(3*2)</f>
        <v>46</v>
      </c>
      <c r="F99" s="1203"/>
      <c r="G99" s="1203"/>
      <c r="H99" s="1203"/>
      <c r="I99" s="1203"/>
      <c r="J99" s="1203">
        <f t="shared" si="2"/>
        <v>46</v>
      </c>
      <c r="K99" s="1203">
        <f t="shared" si="3"/>
        <v>1</v>
      </c>
      <c r="L99" s="1203"/>
      <c r="M99" s="1178"/>
      <c r="N99" s="1178"/>
      <c r="O99" s="1178"/>
      <c r="P99" s="1178"/>
      <c r="Q99" s="1178"/>
      <c r="R99" s="1178"/>
      <c r="S99" s="1178"/>
      <c r="T99" s="1178"/>
      <c r="U99" s="1178"/>
      <c r="V99" s="1178"/>
      <c r="W99" s="1178"/>
      <c r="X99" s="1178"/>
      <c r="Y99" s="1178"/>
      <c r="Z99" s="1178"/>
    </row>
    <row r="100" spans="1:26" ht="27.75" customHeight="1">
      <c r="A100" s="1234"/>
      <c r="B100" s="1220"/>
      <c r="C100" s="1229" t="s">
        <v>1168</v>
      </c>
      <c r="D100" s="1230"/>
      <c r="E100" s="1227">
        <f>40+(3*1)</f>
        <v>43</v>
      </c>
      <c r="F100" s="1203"/>
      <c r="G100" s="1203"/>
      <c r="H100" s="1203"/>
      <c r="I100" s="1203"/>
      <c r="J100" s="1203">
        <f t="shared" si="2"/>
        <v>43</v>
      </c>
      <c r="K100" s="1203">
        <f t="shared" si="3"/>
        <v>1</v>
      </c>
      <c r="L100" s="1203"/>
      <c r="M100" s="1178"/>
      <c r="N100" s="1178"/>
      <c r="O100" s="1178"/>
      <c r="P100" s="1178"/>
      <c r="Q100" s="1178"/>
      <c r="R100" s="1178"/>
      <c r="S100" s="1178"/>
      <c r="T100" s="1178"/>
      <c r="U100" s="1178"/>
      <c r="V100" s="1178"/>
      <c r="W100" s="1178"/>
      <c r="X100" s="1178"/>
      <c r="Y100" s="1178"/>
      <c r="Z100" s="1178"/>
    </row>
    <row r="101" spans="1:26" ht="27.75" customHeight="1">
      <c r="A101" s="1234"/>
      <c r="B101" s="1220"/>
      <c r="C101" s="1221" t="s">
        <v>1169</v>
      </c>
      <c r="D101" s="1222"/>
      <c r="E101" s="1223">
        <f>78+(3*6)</f>
        <v>96</v>
      </c>
      <c r="F101" s="1203"/>
      <c r="G101" s="1203"/>
      <c r="H101" s="1203"/>
      <c r="I101" s="1203"/>
      <c r="J101" s="1203">
        <f t="shared" si="2"/>
        <v>96</v>
      </c>
      <c r="K101" s="1203">
        <f t="shared" si="3"/>
        <v>1</v>
      </c>
      <c r="L101" s="1203"/>
      <c r="M101" s="1178"/>
      <c r="N101" s="1178"/>
      <c r="O101" s="1178"/>
      <c r="P101" s="1178"/>
      <c r="Q101" s="1178"/>
      <c r="R101" s="1178"/>
      <c r="S101" s="1178"/>
      <c r="T101" s="1178"/>
      <c r="U101" s="1178"/>
      <c r="V101" s="1178"/>
      <c r="W101" s="1178"/>
      <c r="X101" s="1178"/>
      <c r="Y101" s="1178"/>
      <c r="Z101" s="1178"/>
    </row>
    <row r="102" spans="1:26" ht="27.75" customHeight="1">
      <c r="A102" s="1234"/>
      <c r="B102" s="1220"/>
      <c r="C102" s="1229" t="s">
        <v>1170</v>
      </c>
      <c r="D102" s="1230"/>
      <c r="E102" s="1227">
        <f>40+(3*1)</f>
        <v>43</v>
      </c>
      <c r="F102" s="1203"/>
      <c r="G102" s="1203"/>
      <c r="H102" s="1203"/>
      <c r="I102" s="1203"/>
      <c r="J102" s="1203">
        <f t="shared" si="2"/>
        <v>43</v>
      </c>
      <c r="K102" s="1203">
        <f t="shared" si="3"/>
        <v>1</v>
      </c>
      <c r="L102" s="1203"/>
      <c r="M102" s="1178"/>
      <c r="N102" s="1178"/>
      <c r="O102" s="1178"/>
      <c r="P102" s="1178"/>
      <c r="Q102" s="1178"/>
      <c r="R102" s="1178"/>
      <c r="S102" s="1178"/>
      <c r="T102" s="1178"/>
      <c r="U102" s="1178"/>
      <c r="V102" s="1178"/>
      <c r="W102" s="1178"/>
      <c r="X102" s="1178"/>
      <c r="Y102" s="1178"/>
      <c r="Z102" s="1178"/>
    </row>
    <row r="103" spans="1:26" ht="27.75" customHeight="1">
      <c r="A103" s="1234"/>
      <c r="B103" s="1220"/>
      <c r="C103" s="1229" t="s">
        <v>1171</v>
      </c>
      <c r="D103" s="1230"/>
      <c r="E103" s="1227">
        <f>40+(3*1)</f>
        <v>43</v>
      </c>
      <c r="F103" s="1203"/>
      <c r="G103" s="1203"/>
      <c r="H103" s="1203"/>
      <c r="I103" s="1203"/>
      <c r="J103" s="1203">
        <f t="shared" si="2"/>
        <v>43</v>
      </c>
      <c r="K103" s="1203">
        <f t="shared" si="3"/>
        <v>1</v>
      </c>
      <c r="L103" s="1203"/>
      <c r="M103" s="1178"/>
      <c r="N103" s="1178"/>
      <c r="O103" s="1178"/>
      <c r="P103" s="1178"/>
      <c r="Q103" s="1178"/>
      <c r="R103" s="1178"/>
      <c r="S103" s="1178"/>
      <c r="T103" s="1178"/>
      <c r="U103" s="1178"/>
      <c r="V103" s="1178"/>
      <c r="W103" s="1178"/>
      <c r="X103" s="1178"/>
      <c r="Y103" s="1178"/>
      <c r="Z103" s="1178"/>
    </row>
    <row r="104" spans="1:26" ht="27.75" customHeight="1">
      <c r="A104" s="1234"/>
      <c r="B104" s="1220"/>
      <c r="C104" s="1229" t="s">
        <v>1172</v>
      </c>
      <c r="D104" s="1230"/>
      <c r="E104" s="1227">
        <v>40</v>
      </c>
      <c r="F104" s="1203"/>
      <c r="G104" s="1203"/>
      <c r="H104" s="1203"/>
      <c r="I104" s="1203"/>
      <c r="J104" s="1203">
        <f t="shared" si="2"/>
        <v>40</v>
      </c>
      <c r="K104" s="1203">
        <f t="shared" si="3"/>
        <v>1</v>
      </c>
      <c r="L104" s="1203"/>
      <c r="M104" s="1178"/>
      <c r="N104" s="1178"/>
      <c r="O104" s="1178"/>
      <c r="P104" s="1178"/>
      <c r="Q104" s="1178"/>
      <c r="R104" s="1178"/>
      <c r="S104" s="1178"/>
      <c r="T104" s="1178"/>
      <c r="U104" s="1178"/>
      <c r="V104" s="1178"/>
      <c r="W104" s="1178"/>
      <c r="X104" s="1178"/>
      <c r="Y104" s="1178"/>
      <c r="Z104" s="1178"/>
    </row>
    <row r="105" spans="1:26" ht="27.75" customHeight="1">
      <c r="A105" s="1234"/>
      <c r="B105" s="1220"/>
      <c r="C105" s="1221" t="s">
        <v>1173</v>
      </c>
      <c r="D105" s="1222"/>
      <c r="E105" s="1223">
        <f>78+(3*3)</f>
        <v>87</v>
      </c>
      <c r="F105" s="1203"/>
      <c r="G105" s="1203"/>
      <c r="H105" s="1203"/>
      <c r="I105" s="1203"/>
      <c r="J105" s="1203">
        <f t="shared" si="2"/>
        <v>87</v>
      </c>
      <c r="K105" s="1203">
        <f t="shared" si="3"/>
        <v>1</v>
      </c>
      <c r="L105" s="1203"/>
      <c r="M105" s="1178"/>
      <c r="N105" s="1178"/>
      <c r="O105" s="1178"/>
      <c r="P105" s="1178"/>
      <c r="Q105" s="1178"/>
      <c r="R105" s="1178"/>
      <c r="S105" s="1178"/>
      <c r="T105" s="1178"/>
      <c r="U105" s="1178"/>
      <c r="V105" s="1178"/>
      <c r="W105" s="1178"/>
      <c r="X105" s="1178"/>
      <c r="Y105" s="1178"/>
      <c r="Z105" s="1178"/>
    </row>
    <row r="106" spans="1:26" ht="27.75" customHeight="1">
      <c r="A106" s="1234"/>
      <c r="B106" s="1220"/>
      <c r="C106" s="1229" t="s">
        <v>1174</v>
      </c>
      <c r="D106" s="1230"/>
      <c r="E106" s="1227">
        <f>40+(3*3)</f>
        <v>49</v>
      </c>
      <c r="F106" s="1203"/>
      <c r="G106" s="1203"/>
      <c r="H106" s="1203"/>
      <c r="I106" s="1203"/>
      <c r="J106" s="1203">
        <f t="shared" si="2"/>
        <v>49</v>
      </c>
      <c r="K106" s="1203">
        <f t="shared" si="3"/>
        <v>1</v>
      </c>
      <c r="L106" s="1203"/>
      <c r="M106" s="1178"/>
      <c r="N106" s="1178"/>
      <c r="O106" s="1178"/>
      <c r="P106" s="1178"/>
      <c r="Q106" s="1178"/>
      <c r="R106" s="1178"/>
      <c r="S106" s="1178"/>
      <c r="T106" s="1178"/>
      <c r="U106" s="1178"/>
      <c r="V106" s="1178"/>
      <c r="W106" s="1178"/>
      <c r="X106" s="1178"/>
      <c r="Y106" s="1178"/>
      <c r="Z106" s="1178"/>
    </row>
    <row r="107" spans="1:26" ht="27.75" customHeight="1">
      <c r="A107" s="1234"/>
      <c r="B107" s="1220"/>
      <c r="C107" s="1221" t="s">
        <v>1175</v>
      </c>
      <c r="D107" s="1222"/>
      <c r="E107" s="1223">
        <f>78+(3*6)</f>
        <v>96</v>
      </c>
      <c r="F107" s="1203"/>
      <c r="G107" s="1203"/>
      <c r="H107" s="1203"/>
      <c r="I107" s="1203"/>
      <c r="J107" s="1203">
        <f t="shared" si="2"/>
        <v>96</v>
      </c>
      <c r="K107" s="1203">
        <f t="shared" si="3"/>
        <v>1</v>
      </c>
      <c r="L107" s="1203"/>
      <c r="M107" s="1178"/>
      <c r="N107" s="1178"/>
      <c r="O107" s="1178"/>
      <c r="P107" s="1178"/>
      <c r="Q107" s="1178"/>
      <c r="R107" s="1178"/>
      <c r="S107" s="1178"/>
      <c r="T107" s="1178"/>
      <c r="U107" s="1178"/>
      <c r="V107" s="1178"/>
      <c r="W107" s="1178"/>
      <c r="X107" s="1178"/>
      <c r="Y107" s="1178"/>
      <c r="Z107" s="1178"/>
    </row>
    <row r="108" spans="1:26" ht="27.75" customHeight="1">
      <c r="A108" s="1234"/>
      <c r="B108" s="1220"/>
      <c r="C108" s="1229" t="s">
        <v>1176</v>
      </c>
      <c r="D108" s="1230"/>
      <c r="E108" s="1227">
        <v>40</v>
      </c>
      <c r="F108" s="1203"/>
      <c r="G108" s="1203"/>
      <c r="H108" s="1203"/>
      <c r="I108" s="1203"/>
      <c r="J108" s="1203">
        <f t="shared" si="2"/>
        <v>40</v>
      </c>
      <c r="K108" s="1203">
        <f t="shared" si="3"/>
        <v>1</v>
      </c>
      <c r="L108" s="1203"/>
      <c r="M108" s="1178"/>
      <c r="N108" s="1178"/>
      <c r="O108" s="1178"/>
      <c r="P108" s="1178"/>
      <c r="Q108" s="1178"/>
      <c r="R108" s="1178"/>
      <c r="S108" s="1178"/>
      <c r="T108" s="1178"/>
      <c r="U108" s="1178"/>
      <c r="V108" s="1178"/>
      <c r="W108" s="1178"/>
      <c r="X108" s="1178"/>
      <c r="Y108" s="1178"/>
      <c r="Z108" s="1178"/>
    </row>
    <row r="109" spans="1:26" ht="27.75" customHeight="1">
      <c r="A109" s="1234"/>
      <c r="B109" s="1220"/>
      <c r="C109" s="1236" t="s">
        <v>1177</v>
      </c>
      <c r="D109" s="1237"/>
      <c r="E109" s="1223">
        <f>78+(3*1)</f>
        <v>81</v>
      </c>
      <c r="F109" s="1203"/>
      <c r="G109" s="1203"/>
      <c r="H109" s="1203"/>
      <c r="I109" s="1203"/>
      <c r="J109" s="1203">
        <f t="shared" si="2"/>
        <v>81</v>
      </c>
      <c r="K109" s="1203">
        <f t="shared" si="3"/>
        <v>1</v>
      </c>
      <c r="L109" s="1203"/>
      <c r="M109" s="1178"/>
      <c r="N109" s="1178"/>
      <c r="O109" s="1178"/>
      <c r="P109" s="1178"/>
      <c r="Q109" s="1178"/>
      <c r="R109" s="1178"/>
      <c r="S109" s="1178"/>
      <c r="T109" s="1178"/>
      <c r="U109" s="1178"/>
      <c r="V109" s="1178"/>
      <c r="W109" s="1178"/>
      <c r="X109" s="1178"/>
      <c r="Y109" s="1178"/>
      <c r="Z109" s="1178"/>
    </row>
    <row r="110" spans="1:26" ht="27.75" customHeight="1">
      <c r="A110" s="1234"/>
      <c r="B110" s="1220"/>
      <c r="C110" s="1229" t="s">
        <v>1178</v>
      </c>
      <c r="D110" s="1230"/>
      <c r="E110" s="1227">
        <f>40+(3*3)</f>
        <v>49</v>
      </c>
      <c r="F110" s="1203"/>
      <c r="G110" s="1203"/>
      <c r="H110" s="1203"/>
      <c r="I110" s="1203"/>
      <c r="J110" s="1203">
        <f t="shared" si="2"/>
        <v>49</v>
      </c>
      <c r="K110" s="1203">
        <f t="shared" si="3"/>
        <v>1</v>
      </c>
      <c r="L110" s="1203"/>
      <c r="M110" s="1178"/>
      <c r="N110" s="1178"/>
      <c r="O110" s="1178"/>
      <c r="P110" s="1178"/>
      <c r="Q110" s="1178"/>
      <c r="R110" s="1178"/>
      <c r="S110" s="1178"/>
      <c r="T110" s="1178"/>
      <c r="U110" s="1178"/>
      <c r="V110" s="1178"/>
      <c r="W110" s="1178"/>
      <c r="X110" s="1178"/>
      <c r="Y110" s="1178"/>
      <c r="Z110" s="1178"/>
    </row>
    <row r="111" spans="1:26" ht="27.75" customHeight="1">
      <c r="A111" s="1234"/>
      <c r="B111" s="1220"/>
      <c r="C111" s="1221" t="s">
        <v>1179</v>
      </c>
      <c r="D111" s="1222"/>
      <c r="E111" s="1223">
        <f>78+(3*5)</f>
        <v>93</v>
      </c>
      <c r="F111" s="1203"/>
      <c r="G111" s="1203"/>
      <c r="H111" s="1203"/>
      <c r="I111" s="1203"/>
      <c r="J111" s="1203">
        <f t="shared" si="2"/>
        <v>93</v>
      </c>
      <c r="K111" s="1203">
        <f t="shared" si="3"/>
        <v>1</v>
      </c>
      <c r="L111" s="1203"/>
      <c r="M111" s="1178"/>
      <c r="N111" s="1178"/>
      <c r="O111" s="1178"/>
      <c r="P111" s="1178"/>
      <c r="Q111" s="1178"/>
      <c r="R111" s="1178"/>
      <c r="S111" s="1178"/>
      <c r="T111" s="1178"/>
      <c r="U111" s="1178"/>
      <c r="V111" s="1178"/>
      <c r="W111" s="1178"/>
      <c r="X111" s="1178"/>
      <c r="Y111" s="1178"/>
      <c r="Z111" s="1178"/>
    </row>
    <row r="112" spans="1:26" ht="27.75" customHeight="1">
      <c r="A112" s="1234"/>
      <c r="B112" s="1220"/>
      <c r="C112" s="1229" t="s">
        <v>1180</v>
      </c>
      <c r="D112" s="1230"/>
      <c r="E112" s="1227">
        <f>40+(3*1)</f>
        <v>43</v>
      </c>
      <c r="F112" s="1203"/>
      <c r="G112" s="1203"/>
      <c r="H112" s="1203"/>
      <c r="I112" s="1203"/>
      <c r="J112" s="1203">
        <f t="shared" si="2"/>
        <v>43</v>
      </c>
      <c r="K112" s="1203">
        <f t="shared" si="3"/>
        <v>1</v>
      </c>
      <c r="L112" s="1203"/>
      <c r="M112" s="1178"/>
      <c r="N112" s="1178"/>
      <c r="O112" s="1178"/>
      <c r="P112" s="1178"/>
      <c r="Q112" s="1178"/>
      <c r="R112" s="1178"/>
      <c r="S112" s="1178"/>
      <c r="T112" s="1178"/>
      <c r="U112" s="1178"/>
      <c r="V112" s="1178"/>
      <c r="W112" s="1178"/>
      <c r="X112" s="1178"/>
      <c r="Y112" s="1178"/>
      <c r="Z112" s="1178"/>
    </row>
    <row r="113" spans="1:26" ht="27.75" customHeight="1">
      <c r="A113" s="1234"/>
      <c r="B113" s="1220"/>
      <c r="C113" s="1236" t="s">
        <v>1181</v>
      </c>
      <c r="D113" s="1237"/>
      <c r="E113" s="1223">
        <f>78+(3*2)</f>
        <v>84</v>
      </c>
      <c r="F113" s="1203"/>
      <c r="G113" s="1203"/>
      <c r="H113" s="1203"/>
      <c r="I113" s="1203"/>
      <c r="J113" s="1203">
        <f t="shared" si="2"/>
        <v>84</v>
      </c>
      <c r="K113" s="1203">
        <f t="shared" si="3"/>
        <v>1</v>
      </c>
      <c r="L113" s="1203"/>
      <c r="M113" s="1178"/>
      <c r="N113" s="1178"/>
      <c r="O113" s="1178"/>
      <c r="P113" s="1178"/>
      <c r="Q113" s="1178"/>
      <c r="R113" s="1178"/>
      <c r="S113" s="1178"/>
      <c r="T113" s="1178"/>
      <c r="U113" s="1178"/>
      <c r="V113" s="1178"/>
      <c r="W113" s="1178"/>
      <c r="X113" s="1178"/>
      <c r="Y113" s="1178"/>
      <c r="Z113" s="1178"/>
    </row>
    <row r="114" spans="1:26" ht="27.75" customHeight="1">
      <c r="A114" s="1234"/>
      <c r="B114" s="1220"/>
      <c r="C114" s="1229" t="s">
        <v>1182</v>
      </c>
      <c r="D114" s="1230"/>
      <c r="E114" s="1227">
        <f>40+(3*1)</f>
        <v>43</v>
      </c>
      <c r="F114" s="1203"/>
      <c r="G114" s="1203"/>
      <c r="H114" s="1203"/>
      <c r="I114" s="1203"/>
      <c r="J114" s="1203">
        <f t="shared" si="2"/>
        <v>43</v>
      </c>
      <c r="K114" s="1203">
        <f t="shared" si="3"/>
        <v>1</v>
      </c>
      <c r="L114" s="1203"/>
      <c r="M114" s="1178"/>
      <c r="N114" s="1178"/>
      <c r="O114" s="1178"/>
      <c r="P114" s="1178"/>
      <c r="Q114" s="1178"/>
      <c r="R114" s="1178"/>
      <c r="S114" s="1178"/>
      <c r="T114" s="1178"/>
      <c r="U114" s="1178"/>
      <c r="V114" s="1178"/>
      <c r="W114" s="1178"/>
      <c r="X114" s="1178"/>
      <c r="Y114" s="1178"/>
      <c r="Z114" s="1178"/>
    </row>
    <row r="115" spans="1:26" ht="27.75" customHeight="1">
      <c r="A115" s="1234"/>
      <c r="B115" s="1220"/>
      <c r="C115" s="1236" t="s">
        <v>1183</v>
      </c>
      <c r="D115" s="1237"/>
      <c r="E115" s="1223">
        <f>78+(3*2)</f>
        <v>84</v>
      </c>
      <c r="F115" s="1203"/>
      <c r="G115" s="1203"/>
      <c r="H115" s="1203"/>
      <c r="I115" s="1203"/>
      <c r="J115" s="1203">
        <f t="shared" si="2"/>
        <v>84</v>
      </c>
      <c r="K115" s="1203">
        <f t="shared" si="3"/>
        <v>1</v>
      </c>
      <c r="L115" s="1203"/>
      <c r="M115" s="1178"/>
      <c r="N115" s="1178"/>
      <c r="O115" s="1178"/>
      <c r="P115" s="1178"/>
      <c r="Q115" s="1178"/>
      <c r="R115" s="1178"/>
      <c r="S115" s="1178"/>
      <c r="T115" s="1178"/>
      <c r="U115" s="1178"/>
      <c r="V115" s="1178"/>
      <c r="W115" s="1178"/>
      <c r="X115" s="1178"/>
      <c r="Y115" s="1178"/>
      <c r="Z115" s="1178"/>
    </row>
    <row r="116" spans="1:26" ht="27.75" customHeight="1">
      <c r="A116" s="1234"/>
      <c r="B116" s="1220"/>
      <c r="C116" s="1229" t="s">
        <v>1184</v>
      </c>
      <c r="D116" s="1230"/>
      <c r="E116" s="1227">
        <f>40+(3*2)</f>
        <v>46</v>
      </c>
      <c r="F116" s="1203"/>
      <c r="G116" s="1203"/>
      <c r="H116" s="1203"/>
      <c r="I116" s="1203"/>
      <c r="J116" s="1203">
        <f t="shared" si="2"/>
        <v>46</v>
      </c>
      <c r="K116" s="1203">
        <f t="shared" si="3"/>
        <v>1</v>
      </c>
      <c r="L116" s="1203"/>
      <c r="M116" s="1178"/>
      <c r="N116" s="1178"/>
      <c r="O116" s="1178"/>
      <c r="P116" s="1178"/>
      <c r="Q116" s="1178"/>
      <c r="R116" s="1178"/>
      <c r="S116" s="1178"/>
      <c r="T116" s="1178"/>
      <c r="U116" s="1178"/>
      <c r="V116" s="1178"/>
      <c r="W116" s="1178"/>
      <c r="X116" s="1178"/>
      <c r="Y116" s="1178"/>
      <c r="Z116" s="1178"/>
    </row>
    <row r="117" spans="1:26" ht="27.75" customHeight="1">
      <c r="A117" s="1234"/>
      <c r="B117" s="1220"/>
      <c r="C117" s="1229" t="s">
        <v>1185</v>
      </c>
      <c r="D117" s="1230"/>
      <c r="E117" s="1227">
        <v>40</v>
      </c>
      <c r="F117" s="1203"/>
      <c r="G117" s="1203"/>
      <c r="H117" s="1203"/>
      <c r="I117" s="1203"/>
      <c r="J117" s="1203">
        <f t="shared" si="2"/>
        <v>40</v>
      </c>
      <c r="K117" s="1203">
        <f t="shared" si="3"/>
        <v>1</v>
      </c>
      <c r="L117" s="1203"/>
      <c r="M117" s="1178"/>
      <c r="N117" s="1178"/>
      <c r="O117" s="1178"/>
      <c r="P117" s="1178"/>
      <c r="Q117" s="1178"/>
      <c r="R117" s="1178"/>
      <c r="S117" s="1178"/>
      <c r="T117" s="1178"/>
      <c r="U117" s="1178"/>
      <c r="V117" s="1178"/>
      <c r="W117" s="1178"/>
      <c r="X117" s="1178"/>
      <c r="Y117" s="1178"/>
      <c r="Z117" s="1178"/>
    </row>
    <row r="118" spans="1:26" ht="27.75" customHeight="1">
      <c r="A118" s="1234"/>
      <c r="B118" s="1220"/>
      <c r="C118" s="1236" t="s">
        <v>1186</v>
      </c>
      <c r="D118" s="1237"/>
      <c r="E118" s="1227">
        <f>78+(3*3)</f>
        <v>87</v>
      </c>
      <c r="F118" s="1203"/>
      <c r="G118" s="1203"/>
      <c r="H118" s="1203"/>
      <c r="I118" s="1203"/>
      <c r="J118" s="1203">
        <f t="shared" si="2"/>
        <v>87</v>
      </c>
      <c r="K118" s="1203">
        <f t="shared" si="3"/>
        <v>1</v>
      </c>
      <c r="L118" s="1203"/>
      <c r="M118" s="1178"/>
      <c r="N118" s="1178"/>
      <c r="O118" s="1178"/>
      <c r="P118" s="1178"/>
      <c r="Q118" s="1178"/>
      <c r="R118" s="1178"/>
      <c r="S118" s="1178"/>
      <c r="T118" s="1178"/>
      <c r="U118" s="1178"/>
      <c r="V118" s="1178"/>
      <c r="W118" s="1178"/>
      <c r="X118" s="1178"/>
      <c r="Y118" s="1178"/>
      <c r="Z118" s="1178"/>
    </row>
    <row r="119" spans="1:26" ht="27.75" customHeight="1">
      <c r="A119" s="1234"/>
      <c r="B119" s="1220"/>
      <c r="C119" s="1229" t="s">
        <v>1187</v>
      </c>
      <c r="D119" s="1230"/>
      <c r="E119" s="1227">
        <f>40+(3*2)</f>
        <v>46</v>
      </c>
      <c r="F119" s="1203"/>
      <c r="G119" s="1203"/>
      <c r="H119" s="1203"/>
      <c r="I119" s="1203"/>
      <c r="J119" s="1203">
        <f t="shared" si="2"/>
        <v>46</v>
      </c>
      <c r="K119" s="1203">
        <f t="shared" si="3"/>
        <v>1</v>
      </c>
      <c r="L119" s="1203"/>
      <c r="M119" s="1178"/>
      <c r="N119" s="1178"/>
      <c r="O119" s="1178"/>
      <c r="P119" s="1178"/>
      <c r="Q119" s="1178"/>
      <c r="R119" s="1178"/>
      <c r="S119" s="1178"/>
      <c r="T119" s="1178"/>
      <c r="U119" s="1178"/>
      <c r="V119" s="1178"/>
      <c r="W119" s="1178"/>
      <c r="X119" s="1178"/>
      <c r="Y119" s="1178"/>
      <c r="Z119" s="1178"/>
    </row>
    <row r="120" spans="1:26" ht="27.75" customHeight="1">
      <c r="A120" s="1234"/>
      <c r="B120" s="1220"/>
      <c r="C120" s="1236" t="s">
        <v>1188</v>
      </c>
      <c r="D120" s="1237"/>
      <c r="E120" s="1223">
        <f>78+(3*3)</f>
        <v>87</v>
      </c>
      <c r="F120" s="1203"/>
      <c r="G120" s="1203"/>
      <c r="H120" s="1203"/>
      <c r="I120" s="1203"/>
      <c r="J120" s="1203">
        <f t="shared" si="2"/>
        <v>87</v>
      </c>
      <c r="K120" s="1203">
        <f t="shared" si="3"/>
        <v>1</v>
      </c>
      <c r="L120" s="1203"/>
      <c r="M120" s="1178"/>
      <c r="N120" s="1178"/>
      <c r="O120" s="1178"/>
      <c r="P120" s="1178"/>
      <c r="Q120" s="1178"/>
      <c r="R120" s="1178"/>
      <c r="S120" s="1178"/>
      <c r="T120" s="1178"/>
      <c r="U120" s="1178"/>
      <c r="V120" s="1178"/>
      <c r="W120" s="1178"/>
      <c r="X120" s="1178"/>
      <c r="Y120" s="1178"/>
      <c r="Z120" s="1178"/>
    </row>
    <row r="121" spans="1:26" ht="27.75" customHeight="1">
      <c r="A121" s="1234"/>
      <c r="B121" s="1220"/>
      <c r="C121" s="1229" t="s">
        <v>1189</v>
      </c>
      <c r="D121" s="1230"/>
      <c r="E121" s="1227">
        <v>40</v>
      </c>
      <c r="F121" s="1203"/>
      <c r="G121" s="1203"/>
      <c r="H121" s="1203"/>
      <c r="I121" s="1203"/>
      <c r="J121" s="1203">
        <f t="shared" si="2"/>
        <v>40</v>
      </c>
      <c r="K121" s="1203">
        <f t="shared" si="3"/>
        <v>1</v>
      </c>
      <c r="L121" s="1203"/>
      <c r="M121" s="1178"/>
      <c r="N121" s="1178"/>
      <c r="O121" s="1178"/>
      <c r="P121" s="1178"/>
      <c r="Q121" s="1178"/>
      <c r="R121" s="1178"/>
      <c r="S121" s="1178"/>
      <c r="T121" s="1178"/>
      <c r="U121" s="1178"/>
      <c r="V121" s="1178"/>
      <c r="W121" s="1178"/>
      <c r="X121" s="1178"/>
      <c r="Y121" s="1178"/>
      <c r="Z121" s="1178"/>
    </row>
    <row r="122" spans="1:26" ht="27.75" customHeight="1">
      <c r="A122" s="1234"/>
      <c r="B122" s="1220"/>
      <c r="C122" s="1238" t="s">
        <v>41</v>
      </c>
      <c r="D122" s="1239"/>
      <c r="E122" s="1227">
        <f>SUM(E81:E121)</f>
        <v>2400</v>
      </c>
      <c r="F122" s="1203"/>
      <c r="G122" s="1203"/>
      <c r="H122" s="1203"/>
      <c r="I122" s="1203"/>
      <c r="J122" s="1203">
        <f>SUM(J81:J121)</f>
        <v>2400</v>
      </c>
      <c r="K122" s="1203">
        <f t="shared" si="3"/>
        <v>1</v>
      </c>
      <c r="L122" s="1203"/>
      <c r="M122" s="1178"/>
      <c r="N122" s="1178"/>
      <c r="O122" s="1178"/>
      <c r="P122" s="1178"/>
      <c r="Q122" s="1178"/>
      <c r="R122" s="1178"/>
      <c r="S122" s="1178"/>
      <c r="T122" s="1178"/>
      <c r="U122" s="1178"/>
      <c r="V122" s="1178"/>
      <c r="W122" s="1178"/>
      <c r="X122" s="1178"/>
      <c r="Y122" s="1178"/>
      <c r="Z122" s="1178"/>
    </row>
    <row r="123" spans="1:26" ht="27.75" customHeight="1">
      <c r="A123" s="1213"/>
      <c r="B123" s="1218"/>
      <c r="C123" s="1248"/>
      <c r="D123" s="1248"/>
      <c r="E123" s="1217"/>
      <c r="F123" s="1217"/>
      <c r="G123" s="1217"/>
      <c r="H123" s="1217"/>
      <c r="I123" s="1217"/>
      <c r="J123" s="1217"/>
      <c r="K123" s="1217"/>
      <c r="L123" s="1178"/>
      <c r="M123" s="1178"/>
      <c r="N123" s="1178"/>
      <c r="O123" s="1178"/>
      <c r="P123" s="1178"/>
      <c r="Q123" s="1178"/>
      <c r="R123" s="1178"/>
      <c r="S123" s="1178"/>
      <c r="T123" s="1178"/>
      <c r="U123" s="1178"/>
      <c r="V123" s="1178"/>
      <c r="W123" s="1178"/>
      <c r="X123" s="1178"/>
      <c r="Y123" s="1178"/>
      <c r="Z123" s="1178"/>
    </row>
    <row r="124" spans="1:26" ht="27.75" customHeight="1">
      <c r="A124" s="1213"/>
      <c r="B124" s="1218"/>
      <c r="C124" s="1248"/>
      <c r="D124" s="1248"/>
      <c r="E124" s="1217"/>
      <c r="F124" s="1217"/>
      <c r="G124" s="1217"/>
      <c r="H124" s="1217"/>
      <c r="I124" s="1217"/>
      <c r="J124" s="1217"/>
      <c r="K124" s="1217"/>
      <c r="L124" s="1178"/>
      <c r="M124" s="1178"/>
      <c r="N124" s="1178"/>
      <c r="O124" s="1178"/>
      <c r="P124" s="1178"/>
      <c r="Q124" s="1178"/>
      <c r="R124" s="1178"/>
      <c r="S124" s="1178"/>
      <c r="T124" s="1178"/>
      <c r="U124" s="1178"/>
      <c r="V124" s="1178"/>
      <c r="W124" s="1178"/>
      <c r="X124" s="1178"/>
      <c r="Y124" s="1178"/>
      <c r="Z124" s="1178"/>
    </row>
    <row r="125" spans="1:26" ht="27.75" customHeight="1">
      <c r="A125" s="1249"/>
      <c r="B125" s="1205" t="s">
        <v>528</v>
      </c>
      <c r="C125" s="1250"/>
      <c r="D125" s="1250"/>
      <c r="E125" s="1251"/>
      <c r="F125" s="1251"/>
      <c r="G125" s="1251"/>
      <c r="H125" s="1251"/>
      <c r="I125" s="1251"/>
      <c r="J125" s="1251"/>
      <c r="K125" s="1251"/>
      <c r="L125" s="1178"/>
      <c r="M125" s="1178"/>
      <c r="N125" s="1178"/>
      <c r="O125" s="1178"/>
      <c r="P125" s="1178"/>
      <c r="Q125" s="1178"/>
      <c r="R125" s="1178"/>
      <c r="S125" s="1178"/>
      <c r="T125" s="1178"/>
      <c r="U125" s="1178"/>
      <c r="V125" s="1178"/>
      <c r="W125" s="1178"/>
      <c r="X125" s="1178"/>
      <c r="Y125" s="1178"/>
      <c r="Z125" s="1178"/>
    </row>
    <row r="126" spans="1:26" ht="27.75" customHeight="1">
      <c r="A126" s="1213"/>
      <c r="B126" s="1205" t="s">
        <v>529</v>
      </c>
      <c r="C126" s="1250"/>
      <c r="D126" s="1250"/>
      <c r="E126" s="1251"/>
      <c r="F126" s="1251"/>
      <c r="G126" s="1251"/>
      <c r="H126" s="1251"/>
      <c r="I126" s="1251"/>
      <c r="J126" s="1251"/>
      <c r="K126" s="1251"/>
      <c r="L126" s="1178"/>
      <c r="M126" s="1178"/>
      <c r="N126" s="1178"/>
      <c r="O126" s="1178"/>
      <c r="P126" s="1178"/>
      <c r="Q126" s="1178"/>
      <c r="R126" s="1178"/>
      <c r="S126" s="1178"/>
      <c r="T126" s="1178"/>
      <c r="U126" s="1178"/>
      <c r="V126" s="1178"/>
      <c r="W126" s="1178"/>
      <c r="X126" s="1178"/>
      <c r="Y126" s="1178"/>
      <c r="Z126" s="1178"/>
    </row>
    <row r="127" spans="1:26" ht="27.75" customHeight="1">
      <c r="A127" s="1213"/>
      <c r="B127" s="1205" t="s">
        <v>530</v>
      </c>
      <c r="C127" s="1250"/>
      <c r="D127" s="1250"/>
      <c r="E127" s="1251"/>
      <c r="F127" s="1251"/>
      <c r="G127" s="1251"/>
      <c r="H127" s="1251"/>
      <c r="I127" s="1251"/>
      <c r="J127" s="1251"/>
      <c r="K127" s="1251"/>
      <c r="L127" s="1178"/>
      <c r="M127" s="1178"/>
      <c r="N127" s="1178"/>
      <c r="O127" s="1178"/>
      <c r="P127" s="1178"/>
      <c r="Q127" s="1178"/>
      <c r="R127" s="1178"/>
      <c r="S127" s="1178"/>
      <c r="T127" s="1178"/>
      <c r="U127" s="1178"/>
      <c r="V127" s="1178"/>
      <c r="W127" s="1178"/>
      <c r="X127" s="1178"/>
      <c r="Y127" s="1178"/>
      <c r="Z127" s="1178"/>
    </row>
    <row r="128" spans="1:26" ht="27.75" customHeight="1">
      <c r="A128" s="1213"/>
      <c r="B128" s="1218" t="s">
        <v>133</v>
      </c>
      <c r="C128" s="1252" t="s">
        <v>531</v>
      </c>
      <c r="D128" s="1248"/>
      <c r="E128" s="1217"/>
      <c r="F128" s="1217"/>
      <c r="G128" s="1217"/>
      <c r="H128" s="1217"/>
      <c r="I128" s="1217"/>
      <c r="J128" s="1217"/>
      <c r="K128" s="1217"/>
      <c r="L128" s="1178"/>
      <c r="M128" s="1178"/>
      <c r="N128" s="1178"/>
      <c r="O128" s="1178"/>
      <c r="P128" s="1178"/>
      <c r="Q128" s="1178"/>
      <c r="R128" s="1178"/>
      <c r="S128" s="1178"/>
      <c r="T128" s="1178"/>
      <c r="U128" s="1178"/>
      <c r="V128" s="1178"/>
      <c r="W128" s="1178"/>
      <c r="X128" s="1178"/>
      <c r="Y128" s="1178"/>
      <c r="Z128" s="1178"/>
    </row>
    <row r="129" spans="1:26" ht="27.75" customHeight="1">
      <c r="A129" s="1213"/>
      <c r="B129" s="1218" t="s">
        <v>145</v>
      </c>
      <c r="C129" s="1252" t="s">
        <v>531</v>
      </c>
      <c r="D129" s="1248"/>
      <c r="E129" s="1217"/>
      <c r="F129" s="1217"/>
      <c r="G129" s="1217"/>
      <c r="H129" s="1217"/>
      <c r="I129" s="1217"/>
      <c r="J129" s="1217"/>
      <c r="K129" s="1217"/>
      <c r="L129" s="1178"/>
      <c r="M129" s="1178"/>
      <c r="N129" s="1178"/>
      <c r="O129" s="1178"/>
      <c r="P129" s="1178"/>
      <c r="Q129" s="1178"/>
      <c r="R129" s="1178"/>
      <c r="S129" s="1178"/>
      <c r="T129" s="1178"/>
      <c r="U129" s="1178"/>
      <c r="V129" s="1178"/>
      <c r="W129" s="1178"/>
      <c r="X129" s="1178"/>
      <c r="Y129" s="1178"/>
      <c r="Z129" s="1178"/>
    </row>
    <row r="130" spans="1:26" ht="27.75" customHeight="1">
      <c r="A130" s="1213"/>
      <c r="B130" s="1218" t="s">
        <v>151</v>
      </c>
      <c r="C130" s="1252" t="s">
        <v>531</v>
      </c>
      <c r="D130" s="1248"/>
      <c r="E130" s="1217"/>
      <c r="F130" s="1217"/>
      <c r="G130" s="1217"/>
      <c r="H130" s="1217"/>
      <c r="I130" s="1217"/>
      <c r="J130" s="1217"/>
      <c r="K130" s="1217"/>
      <c r="L130" s="1178"/>
      <c r="M130" s="1178"/>
      <c r="N130" s="1178"/>
      <c r="O130" s="1178"/>
      <c r="P130" s="1178"/>
      <c r="Q130" s="1178"/>
      <c r="R130" s="1178"/>
      <c r="S130" s="1178"/>
      <c r="T130" s="1178"/>
      <c r="U130" s="1178"/>
      <c r="V130" s="1178"/>
      <c r="W130" s="1178"/>
      <c r="X130" s="1178"/>
      <c r="Y130" s="1178"/>
      <c r="Z130" s="1178"/>
    </row>
    <row r="131" spans="1:26" ht="27.75" customHeight="1">
      <c r="A131" s="1213"/>
      <c r="B131" s="1218" t="s">
        <v>70</v>
      </c>
      <c r="C131" s="1252" t="s">
        <v>532</v>
      </c>
      <c r="D131" s="1248"/>
      <c r="E131" s="1217"/>
      <c r="F131" s="1217"/>
      <c r="G131" s="1217"/>
      <c r="H131" s="1217"/>
      <c r="I131" s="1217"/>
      <c r="J131" s="1217"/>
      <c r="K131" s="1217"/>
      <c r="L131" s="1178"/>
      <c r="M131" s="1178"/>
      <c r="N131" s="1178"/>
      <c r="O131" s="1178"/>
      <c r="P131" s="1178"/>
      <c r="Q131" s="1178"/>
      <c r="R131" s="1178"/>
      <c r="S131" s="1178"/>
      <c r="T131" s="1178"/>
      <c r="U131" s="1178"/>
      <c r="V131" s="1178"/>
      <c r="W131" s="1178"/>
      <c r="X131" s="1178"/>
      <c r="Y131" s="1178"/>
      <c r="Z131" s="1178"/>
    </row>
    <row r="132" spans="1:26" ht="27.75" customHeight="1">
      <c r="A132" s="1234"/>
      <c r="B132" s="1220"/>
      <c r="D132" s="1253"/>
      <c r="E132" s="1203"/>
      <c r="F132" s="1203"/>
      <c r="G132" s="1203"/>
      <c r="H132" s="1203"/>
      <c r="I132" s="1203"/>
      <c r="J132" s="1203">
        <f t="shared" ref="J132:J172" si="4">SUM(E132:I132)</f>
        <v>0</v>
      </c>
      <c r="K132" s="1203" t="e">
        <f t="shared" ref="K132:K173" si="5">J132/E132</f>
        <v>#DIV/0!</v>
      </c>
      <c r="L132" s="1203"/>
      <c r="M132" s="1178"/>
      <c r="N132" s="1178"/>
      <c r="O132" s="1178"/>
      <c r="P132" s="1178"/>
      <c r="Q132" s="1178"/>
      <c r="R132" s="1178"/>
      <c r="S132" s="1178"/>
      <c r="T132" s="1178"/>
      <c r="U132" s="1178"/>
      <c r="V132" s="1178"/>
      <c r="W132" s="1178"/>
      <c r="X132" s="1178"/>
      <c r="Y132" s="1178"/>
      <c r="Z132" s="1178"/>
    </row>
    <row r="133" spans="1:26" ht="27.75" customHeight="1">
      <c r="A133" s="1234"/>
      <c r="B133" s="1254" t="s">
        <v>1190</v>
      </c>
      <c r="C133" s="1255"/>
      <c r="D133" s="1253"/>
      <c r="E133" s="1203"/>
      <c r="F133" s="1203"/>
      <c r="G133" s="1203"/>
      <c r="H133" s="1203"/>
      <c r="I133" s="1203"/>
      <c r="J133" s="1203">
        <f t="shared" si="4"/>
        <v>0</v>
      </c>
      <c r="K133" s="1203" t="e">
        <f t="shared" si="5"/>
        <v>#DIV/0!</v>
      </c>
      <c r="L133" s="1203"/>
      <c r="M133" s="1178"/>
      <c r="N133" s="1178"/>
      <c r="O133" s="1178"/>
      <c r="P133" s="1178"/>
      <c r="Q133" s="1178"/>
      <c r="R133" s="1178"/>
      <c r="S133" s="1178"/>
      <c r="T133" s="1178"/>
      <c r="U133" s="1178"/>
      <c r="V133" s="1178"/>
      <c r="W133" s="1178"/>
      <c r="X133" s="1178"/>
      <c r="Y133" s="1178"/>
      <c r="Z133" s="1178"/>
    </row>
    <row r="134" spans="1:26" ht="27.75" customHeight="1">
      <c r="A134" s="1234"/>
      <c r="B134" s="1256" t="s">
        <v>1191</v>
      </c>
      <c r="C134" s="1255"/>
      <c r="D134" s="1253"/>
      <c r="E134" s="1203"/>
      <c r="F134" s="1203"/>
      <c r="G134" s="1203"/>
      <c r="H134" s="1203"/>
      <c r="I134" s="1203"/>
      <c r="J134" s="1203">
        <f t="shared" si="4"/>
        <v>0</v>
      </c>
      <c r="K134" s="1203" t="e">
        <f t="shared" si="5"/>
        <v>#DIV/0!</v>
      </c>
      <c r="L134" s="1203"/>
      <c r="M134" s="1178"/>
      <c r="N134" s="1178"/>
      <c r="O134" s="1178"/>
      <c r="P134" s="1178"/>
      <c r="Q134" s="1178"/>
      <c r="R134" s="1178"/>
      <c r="S134" s="1178"/>
      <c r="T134" s="1178"/>
      <c r="U134" s="1178"/>
      <c r="V134" s="1178"/>
      <c r="W134" s="1178"/>
      <c r="X134" s="1178"/>
      <c r="Y134" s="1178"/>
      <c r="Z134" s="1178"/>
    </row>
    <row r="135" spans="1:26" ht="27.75" customHeight="1">
      <c r="A135" s="1234"/>
      <c r="B135" s="1220"/>
      <c r="C135" s="1255"/>
      <c r="D135" s="1253"/>
      <c r="E135" s="1203"/>
      <c r="F135" s="1203"/>
      <c r="G135" s="1203"/>
      <c r="H135" s="1203"/>
      <c r="I135" s="1203"/>
      <c r="J135" s="1203">
        <f t="shared" si="4"/>
        <v>0</v>
      </c>
      <c r="K135" s="1203" t="e">
        <f t="shared" si="5"/>
        <v>#DIV/0!</v>
      </c>
      <c r="L135" s="1203"/>
      <c r="M135" s="1178"/>
      <c r="N135" s="1178"/>
      <c r="O135" s="1178"/>
      <c r="P135" s="1178"/>
      <c r="Q135" s="1178"/>
      <c r="R135" s="1178"/>
      <c r="S135" s="1178"/>
      <c r="T135" s="1178"/>
      <c r="U135" s="1178"/>
      <c r="V135" s="1178"/>
      <c r="W135" s="1178"/>
      <c r="X135" s="1178"/>
      <c r="Y135" s="1178"/>
      <c r="Z135" s="1178"/>
    </row>
    <row r="136" spans="1:26" ht="27.75" customHeight="1">
      <c r="A136" s="1234"/>
      <c r="B136" s="1220"/>
      <c r="C136" s="1255"/>
      <c r="D136" s="1253"/>
      <c r="E136" s="1203"/>
      <c r="F136" s="1203"/>
      <c r="G136" s="1203"/>
      <c r="H136" s="1203"/>
      <c r="I136" s="1203"/>
      <c r="J136" s="1203">
        <f t="shared" si="4"/>
        <v>0</v>
      </c>
      <c r="K136" s="1203" t="e">
        <f t="shared" si="5"/>
        <v>#DIV/0!</v>
      </c>
      <c r="L136" s="1203"/>
      <c r="M136" s="1178"/>
      <c r="N136" s="1178"/>
      <c r="O136" s="1178"/>
      <c r="P136" s="1178"/>
      <c r="Q136" s="1178"/>
      <c r="R136" s="1178"/>
      <c r="S136" s="1178"/>
      <c r="T136" s="1178"/>
      <c r="U136" s="1178"/>
      <c r="V136" s="1178"/>
      <c r="W136" s="1178"/>
      <c r="X136" s="1178"/>
      <c r="Y136" s="1178"/>
      <c r="Z136" s="1178"/>
    </row>
    <row r="137" spans="1:26" ht="27.75" customHeight="1">
      <c r="A137" s="1234"/>
      <c r="B137" s="1220"/>
      <c r="C137" s="1255"/>
      <c r="D137" s="1253"/>
      <c r="E137" s="1203"/>
      <c r="F137" s="1203"/>
      <c r="G137" s="1203"/>
      <c r="H137" s="1203"/>
      <c r="I137" s="1203"/>
      <c r="J137" s="1203">
        <f t="shared" si="4"/>
        <v>0</v>
      </c>
      <c r="K137" s="1203" t="e">
        <f t="shared" si="5"/>
        <v>#DIV/0!</v>
      </c>
      <c r="L137" s="1203"/>
      <c r="M137" s="1178"/>
      <c r="N137" s="1178"/>
      <c r="O137" s="1178"/>
      <c r="P137" s="1178"/>
      <c r="Q137" s="1178"/>
      <c r="R137" s="1178"/>
      <c r="S137" s="1178"/>
      <c r="T137" s="1178"/>
      <c r="U137" s="1178"/>
      <c r="V137" s="1178"/>
      <c r="W137" s="1178"/>
      <c r="X137" s="1178"/>
      <c r="Y137" s="1178"/>
      <c r="Z137" s="1178"/>
    </row>
    <row r="138" spans="1:26" ht="27.75" customHeight="1">
      <c r="A138" s="1234"/>
      <c r="B138" s="1220"/>
      <c r="C138" s="1255"/>
      <c r="D138" s="1253"/>
      <c r="E138" s="1203"/>
      <c r="F138" s="1203"/>
      <c r="G138" s="1203"/>
      <c r="H138" s="1203"/>
      <c r="I138" s="1203"/>
      <c r="J138" s="1203">
        <f t="shared" si="4"/>
        <v>0</v>
      </c>
      <c r="K138" s="1203" t="e">
        <f t="shared" si="5"/>
        <v>#DIV/0!</v>
      </c>
      <c r="L138" s="1203"/>
      <c r="M138" s="1178"/>
      <c r="N138" s="1178"/>
      <c r="O138" s="1178"/>
      <c r="P138" s="1178"/>
      <c r="Q138" s="1178"/>
      <c r="R138" s="1178"/>
      <c r="S138" s="1178"/>
      <c r="T138" s="1178"/>
      <c r="U138" s="1178"/>
      <c r="V138" s="1178"/>
      <c r="W138" s="1178"/>
      <c r="X138" s="1178"/>
      <c r="Y138" s="1178"/>
      <c r="Z138" s="1178"/>
    </row>
    <row r="139" spans="1:26" ht="27.75" customHeight="1">
      <c r="A139" s="1234"/>
      <c r="B139" s="1220"/>
      <c r="C139" s="1255"/>
      <c r="D139" s="1253"/>
      <c r="E139" s="1203"/>
      <c r="F139" s="1203"/>
      <c r="G139" s="1203"/>
      <c r="H139" s="1203"/>
      <c r="I139" s="1203"/>
      <c r="J139" s="1203">
        <f t="shared" si="4"/>
        <v>0</v>
      </c>
      <c r="K139" s="1203" t="e">
        <f t="shared" si="5"/>
        <v>#DIV/0!</v>
      </c>
      <c r="L139" s="1203"/>
      <c r="M139" s="1178"/>
      <c r="N139" s="1178"/>
      <c r="O139" s="1178"/>
      <c r="P139" s="1178"/>
      <c r="Q139" s="1178"/>
      <c r="R139" s="1178"/>
      <c r="S139" s="1178"/>
      <c r="T139" s="1178"/>
      <c r="U139" s="1178"/>
      <c r="V139" s="1178"/>
      <c r="W139" s="1178"/>
      <c r="X139" s="1178"/>
      <c r="Y139" s="1178"/>
      <c r="Z139" s="1178"/>
    </row>
    <row r="140" spans="1:26" ht="27.75" customHeight="1">
      <c r="A140" s="1234"/>
      <c r="B140" s="1220"/>
      <c r="C140" s="1255"/>
      <c r="D140" s="1253"/>
      <c r="E140" s="1203"/>
      <c r="F140" s="1203"/>
      <c r="G140" s="1203"/>
      <c r="H140" s="1203"/>
      <c r="I140" s="1203"/>
      <c r="J140" s="1203">
        <f t="shared" si="4"/>
        <v>0</v>
      </c>
      <c r="K140" s="1203" t="e">
        <f t="shared" si="5"/>
        <v>#DIV/0!</v>
      </c>
      <c r="L140" s="1203"/>
      <c r="M140" s="1178"/>
      <c r="N140" s="1178"/>
      <c r="O140" s="1178"/>
      <c r="P140" s="1178"/>
      <c r="Q140" s="1178"/>
      <c r="R140" s="1178"/>
      <c r="S140" s="1178"/>
      <c r="T140" s="1178"/>
      <c r="U140" s="1178"/>
      <c r="V140" s="1178"/>
      <c r="W140" s="1178"/>
      <c r="X140" s="1178"/>
      <c r="Y140" s="1178"/>
      <c r="Z140" s="1178"/>
    </row>
    <row r="141" spans="1:26" ht="27.75" customHeight="1">
      <c r="A141" s="1234"/>
      <c r="B141" s="1220"/>
      <c r="C141" s="1255"/>
      <c r="D141" s="1253"/>
      <c r="E141" s="1203"/>
      <c r="F141" s="1203"/>
      <c r="G141" s="1203"/>
      <c r="H141" s="1203"/>
      <c r="I141" s="1203"/>
      <c r="J141" s="1203">
        <f t="shared" si="4"/>
        <v>0</v>
      </c>
      <c r="K141" s="1203" t="e">
        <f t="shared" si="5"/>
        <v>#DIV/0!</v>
      </c>
      <c r="L141" s="1203"/>
      <c r="M141" s="1178"/>
      <c r="N141" s="1178"/>
      <c r="O141" s="1178"/>
      <c r="P141" s="1178"/>
      <c r="Q141" s="1178"/>
      <c r="R141" s="1178"/>
      <c r="S141" s="1178"/>
      <c r="T141" s="1178"/>
      <c r="U141" s="1178"/>
      <c r="V141" s="1178"/>
      <c r="W141" s="1178"/>
      <c r="X141" s="1178"/>
      <c r="Y141" s="1178"/>
      <c r="Z141" s="1178"/>
    </row>
    <row r="142" spans="1:26" ht="27.75" customHeight="1">
      <c r="A142" s="1234"/>
      <c r="B142" s="1220"/>
      <c r="C142" s="1255"/>
      <c r="D142" s="1253"/>
      <c r="E142" s="1203"/>
      <c r="F142" s="1203"/>
      <c r="G142" s="1203"/>
      <c r="H142" s="1203"/>
      <c r="I142" s="1203"/>
      <c r="J142" s="1203">
        <f t="shared" si="4"/>
        <v>0</v>
      </c>
      <c r="K142" s="1203" t="e">
        <f t="shared" si="5"/>
        <v>#DIV/0!</v>
      </c>
      <c r="L142" s="1203"/>
      <c r="M142" s="1178"/>
      <c r="N142" s="1178"/>
      <c r="O142" s="1178"/>
      <c r="P142" s="1178"/>
      <c r="Q142" s="1178"/>
      <c r="R142" s="1178"/>
      <c r="S142" s="1178"/>
      <c r="T142" s="1178"/>
      <c r="U142" s="1178"/>
      <c r="V142" s="1178"/>
      <c r="W142" s="1178"/>
      <c r="X142" s="1178"/>
      <c r="Y142" s="1178"/>
      <c r="Z142" s="1178"/>
    </row>
    <row r="143" spans="1:26" ht="27.75" customHeight="1">
      <c r="A143" s="1234"/>
      <c r="B143" s="1220"/>
      <c r="C143" s="1255"/>
      <c r="D143" s="1253"/>
      <c r="E143" s="1203"/>
      <c r="F143" s="1203"/>
      <c r="G143" s="1203"/>
      <c r="H143" s="1203"/>
      <c r="I143" s="1203"/>
      <c r="J143" s="1203">
        <f t="shared" si="4"/>
        <v>0</v>
      </c>
      <c r="K143" s="1203" t="e">
        <f t="shared" si="5"/>
        <v>#DIV/0!</v>
      </c>
      <c r="L143" s="1203"/>
      <c r="M143" s="1178"/>
      <c r="N143" s="1178"/>
      <c r="O143" s="1178"/>
      <c r="P143" s="1178"/>
      <c r="Q143" s="1178"/>
      <c r="R143" s="1178"/>
      <c r="S143" s="1178"/>
      <c r="T143" s="1178"/>
      <c r="U143" s="1178"/>
      <c r="V143" s="1178"/>
      <c r="W143" s="1178"/>
      <c r="X143" s="1178"/>
      <c r="Y143" s="1178"/>
      <c r="Z143" s="1178"/>
    </row>
    <row r="144" spans="1:26" ht="27.75" customHeight="1">
      <c r="A144" s="1234"/>
      <c r="B144" s="1220"/>
      <c r="C144" s="1255"/>
      <c r="D144" s="1253"/>
      <c r="E144" s="1203"/>
      <c r="F144" s="1203"/>
      <c r="G144" s="1203"/>
      <c r="H144" s="1203"/>
      <c r="I144" s="1203"/>
      <c r="J144" s="1203">
        <f t="shared" si="4"/>
        <v>0</v>
      </c>
      <c r="K144" s="1203" t="e">
        <f t="shared" si="5"/>
        <v>#DIV/0!</v>
      </c>
      <c r="L144" s="1203"/>
      <c r="M144" s="1178"/>
      <c r="N144" s="1178"/>
      <c r="O144" s="1178"/>
      <c r="P144" s="1178"/>
      <c r="Q144" s="1178"/>
      <c r="R144" s="1178"/>
      <c r="S144" s="1178"/>
      <c r="T144" s="1178"/>
      <c r="U144" s="1178"/>
      <c r="V144" s="1178"/>
      <c r="W144" s="1178"/>
      <c r="X144" s="1178"/>
      <c r="Y144" s="1178"/>
      <c r="Z144" s="1178"/>
    </row>
    <row r="145" spans="1:26" ht="27.75" customHeight="1">
      <c r="A145" s="1234"/>
      <c r="B145" s="1220"/>
      <c r="C145" s="1255"/>
      <c r="D145" s="1253"/>
      <c r="E145" s="1203"/>
      <c r="F145" s="1203"/>
      <c r="G145" s="1203"/>
      <c r="H145" s="1203"/>
      <c r="I145" s="1203"/>
      <c r="J145" s="1203">
        <f t="shared" si="4"/>
        <v>0</v>
      </c>
      <c r="K145" s="1203" t="e">
        <f t="shared" si="5"/>
        <v>#DIV/0!</v>
      </c>
      <c r="L145" s="1203"/>
      <c r="M145" s="1178"/>
      <c r="N145" s="1178"/>
      <c r="O145" s="1178"/>
      <c r="P145" s="1178"/>
      <c r="Q145" s="1178"/>
      <c r="R145" s="1178"/>
      <c r="S145" s="1178"/>
      <c r="T145" s="1178"/>
      <c r="U145" s="1178"/>
      <c r="V145" s="1178"/>
      <c r="W145" s="1178"/>
      <c r="X145" s="1178"/>
      <c r="Y145" s="1178"/>
      <c r="Z145" s="1178"/>
    </row>
    <row r="146" spans="1:26" ht="27.75" customHeight="1">
      <c r="A146" s="1234"/>
      <c r="B146" s="1220"/>
      <c r="C146" s="1255"/>
      <c r="D146" s="1253"/>
      <c r="E146" s="1203"/>
      <c r="F146" s="1203"/>
      <c r="G146" s="1203"/>
      <c r="H146" s="1203"/>
      <c r="I146" s="1203"/>
      <c r="J146" s="1203">
        <f t="shared" si="4"/>
        <v>0</v>
      </c>
      <c r="K146" s="1203" t="e">
        <f t="shared" si="5"/>
        <v>#DIV/0!</v>
      </c>
      <c r="L146" s="1203"/>
      <c r="M146" s="1178"/>
      <c r="N146" s="1178"/>
      <c r="O146" s="1178"/>
      <c r="P146" s="1178"/>
      <c r="Q146" s="1178"/>
      <c r="R146" s="1178"/>
      <c r="S146" s="1178"/>
      <c r="T146" s="1178"/>
      <c r="U146" s="1178"/>
      <c r="V146" s="1178"/>
      <c r="W146" s="1178"/>
      <c r="X146" s="1178"/>
      <c r="Y146" s="1178"/>
      <c r="Z146" s="1178"/>
    </row>
    <row r="147" spans="1:26" ht="27.75" customHeight="1">
      <c r="A147" s="1234"/>
      <c r="B147" s="1220"/>
      <c r="C147" s="1255"/>
      <c r="D147" s="1253"/>
      <c r="E147" s="1203"/>
      <c r="F147" s="1203"/>
      <c r="G147" s="1203"/>
      <c r="H147" s="1203"/>
      <c r="I147" s="1203"/>
      <c r="J147" s="1203">
        <f t="shared" si="4"/>
        <v>0</v>
      </c>
      <c r="K147" s="1203" t="e">
        <f t="shared" si="5"/>
        <v>#DIV/0!</v>
      </c>
      <c r="L147" s="1203"/>
      <c r="M147" s="1178"/>
      <c r="N147" s="1178"/>
      <c r="O147" s="1178"/>
      <c r="P147" s="1178"/>
      <c r="Q147" s="1178"/>
      <c r="R147" s="1178"/>
      <c r="S147" s="1178"/>
      <c r="T147" s="1178"/>
      <c r="U147" s="1178"/>
      <c r="V147" s="1178"/>
      <c r="W147" s="1178"/>
      <c r="X147" s="1178"/>
      <c r="Y147" s="1178"/>
      <c r="Z147" s="1178"/>
    </row>
    <row r="148" spans="1:26" ht="27.75" customHeight="1">
      <c r="A148" s="1234"/>
      <c r="B148" s="1220"/>
      <c r="C148" s="1255"/>
      <c r="D148" s="1253"/>
      <c r="E148" s="1203"/>
      <c r="F148" s="1203"/>
      <c r="G148" s="1203"/>
      <c r="H148" s="1203"/>
      <c r="I148" s="1203"/>
      <c r="J148" s="1203">
        <f t="shared" si="4"/>
        <v>0</v>
      </c>
      <c r="K148" s="1203" t="e">
        <f t="shared" si="5"/>
        <v>#DIV/0!</v>
      </c>
      <c r="L148" s="1203"/>
      <c r="M148" s="1178"/>
      <c r="N148" s="1178"/>
      <c r="O148" s="1178"/>
      <c r="P148" s="1178"/>
      <c r="Q148" s="1178"/>
      <c r="R148" s="1178"/>
      <c r="S148" s="1178"/>
      <c r="T148" s="1178"/>
      <c r="U148" s="1178"/>
      <c r="V148" s="1178"/>
      <c r="W148" s="1178"/>
      <c r="X148" s="1178"/>
      <c r="Y148" s="1178"/>
      <c r="Z148" s="1178"/>
    </row>
    <row r="149" spans="1:26" ht="27.75" customHeight="1">
      <c r="A149" s="1234"/>
      <c r="B149" s="1220"/>
      <c r="C149" s="1255"/>
      <c r="D149" s="1253"/>
      <c r="E149" s="1203"/>
      <c r="F149" s="1203"/>
      <c r="G149" s="1203"/>
      <c r="H149" s="1203"/>
      <c r="I149" s="1203"/>
      <c r="J149" s="1203">
        <f t="shared" si="4"/>
        <v>0</v>
      </c>
      <c r="K149" s="1203" t="e">
        <f t="shared" si="5"/>
        <v>#DIV/0!</v>
      </c>
      <c r="L149" s="1203"/>
      <c r="M149" s="1178"/>
      <c r="N149" s="1178"/>
      <c r="O149" s="1178"/>
      <c r="P149" s="1178"/>
      <c r="Q149" s="1178"/>
      <c r="R149" s="1178"/>
      <c r="S149" s="1178"/>
      <c r="T149" s="1178"/>
      <c r="U149" s="1178"/>
      <c r="V149" s="1178"/>
      <c r="W149" s="1178"/>
      <c r="X149" s="1178"/>
      <c r="Y149" s="1178"/>
      <c r="Z149" s="1178"/>
    </row>
    <row r="150" spans="1:26" ht="27.75" customHeight="1">
      <c r="A150" s="1234"/>
      <c r="B150" s="1220"/>
      <c r="C150" s="1255"/>
      <c r="D150" s="1253"/>
      <c r="E150" s="1203"/>
      <c r="F150" s="1203"/>
      <c r="G150" s="1203"/>
      <c r="H150" s="1203"/>
      <c r="I150" s="1203"/>
      <c r="J150" s="1203">
        <f t="shared" si="4"/>
        <v>0</v>
      </c>
      <c r="K150" s="1203" t="e">
        <f t="shared" si="5"/>
        <v>#DIV/0!</v>
      </c>
      <c r="L150" s="1203"/>
      <c r="M150" s="1178"/>
      <c r="N150" s="1178"/>
      <c r="O150" s="1178"/>
      <c r="P150" s="1178"/>
      <c r="Q150" s="1178"/>
      <c r="R150" s="1178"/>
      <c r="S150" s="1178"/>
      <c r="T150" s="1178"/>
      <c r="U150" s="1178"/>
      <c r="V150" s="1178"/>
      <c r="W150" s="1178"/>
      <c r="X150" s="1178"/>
      <c r="Y150" s="1178"/>
      <c r="Z150" s="1178"/>
    </row>
    <row r="151" spans="1:26" ht="27.75" customHeight="1">
      <c r="A151" s="1234"/>
      <c r="B151" s="1220"/>
      <c r="C151" s="1255"/>
      <c r="D151" s="1253"/>
      <c r="E151" s="1203"/>
      <c r="F151" s="1203"/>
      <c r="G151" s="1203"/>
      <c r="H151" s="1203"/>
      <c r="I151" s="1203"/>
      <c r="J151" s="1203">
        <f t="shared" si="4"/>
        <v>0</v>
      </c>
      <c r="K151" s="1203" t="e">
        <f t="shared" si="5"/>
        <v>#DIV/0!</v>
      </c>
      <c r="L151" s="1203"/>
      <c r="M151" s="1178"/>
      <c r="N151" s="1178"/>
      <c r="O151" s="1178"/>
      <c r="P151" s="1178"/>
      <c r="Q151" s="1178"/>
      <c r="R151" s="1178"/>
      <c r="S151" s="1178"/>
      <c r="T151" s="1178"/>
      <c r="U151" s="1178"/>
      <c r="V151" s="1178"/>
      <c r="W151" s="1178"/>
      <c r="X151" s="1178"/>
      <c r="Y151" s="1178"/>
      <c r="Z151" s="1178"/>
    </row>
    <row r="152" spans="1:26" ht="27.75" customHeight="1">
      <c r="A152" s="1234"/>
      <c r="B152" s="1220"/>
      <c r="C152" s="1255"/>
      <c r="D152" s="1253"/>
      <c r="E152" s="1203"/>
      <c r="F152" s="1203"/>
      <c r="G152" s="1203"/>
      <c r="H152" s="1203"/>
      <c r="I152" s="1203"/>
      <c r="J152" s="1203">
        <f t="shared" si="4"/>
        <v>0</v>
      </c>
      <c r="K152" s="1203" t="e">
        <f t="shared" si="5"/>
        <v>#DIV/0!</v>
      </c>
      <c r="L152" s="1203"/>
      <c r="M152" s="1178"/>
      <c r="N152" s="1178"/>
      <c r="O152" s="1178"/>
      <c r="P152" s="1178"/>
      <c r="Q152" s="1178"/>
      <c r="R152" s="1178"/>
      <c r="S152" s="1178"/>
      <c r="T152" s="1178"/>
      <c r="U152" s="1178"/>
      <c r="V152" s="1178"/>
      <c r="W152" s="1178"/>
      <c r="X152" s="1178"/>
      <c r="Y152" s="1178"/>
      <c r="Z152" s="1178"/>
    </row>
    <row r="153" spans="1:26" ht="27.75" customHeight="1">
      <c r="A153" s="1234"/>
      <c r="B153" s="1220"/>
      <c r="C153" s="1255"/>
      <c r="D153" s="1253"/>
      <c r="E153" s="1203"/>
      <c r="F153" s="1203"/>
      <c r="G153" s="1203"/>
      <c r="H153" s="1203"/>
      <c r="I153" s="1203"/>
      <c r="J153" s="1203">
        <f t="shared" si="4"/>
        <v>0</v>
      </c>
      <c r="K153" s="1203" t="e">
        <f t="shared" si="5"/>
        <v>#DIV/0!</v>
      </c>
      <c r="L153" s="1203"/>
      <c r="M153" s="1178"/>
      <c r="N153" s="1178"/>
      <c r="O153" s="1178"/>
      <c r="P153" s="1178"/>
      <c r="Q153" s="1178"/>
      <c r="R153" s="1178"/>
      <c r="S153" s="1178"/>
      <c r="T153" s="1178"/>
      <c r="U153" s="1178"/>
      <c r="V153" s="1178"/>
      <c r="W153" s="1178"/>
      <c r="X153" s="1178"/>
      <c r="Y153" s="1178"/>
      <c r="Z153" s="1178"/>
    </row>
    <row r="154" spans="1:26" ht="27.75" customHeight="1">
      <c r="A154" s="1234"/>
      <c r="B154" s="1220"/>
      <c r="C154" s="1255"/>
      <c r="D154" s="1253"/>
      <c r="E154" s="1203"/>
      <c r="F154" s="1203"/>
      <c r="G154" s="1203"/>
      <c r="H154" s="1203"/>
      <c r="I154" s="1203"/>
      <c r="J154" s="1203">
        <f t="shared" si="4"/>
        <v>0</v>
      </c>
      <c r="K154" s="1203" t="e">
        <f t="shared" si="5"/>
        <v>#DIV/0!</v>
      </c>
      <c r="L154" s="1203"/>
      <c r="M154" s="1178"/>
      <c r="N154" s="1178"/>
      <c r="O154" s="1178"/>
      <c r="P154" s="1178"/>
      <c r="Q154" s="1178"/>
      <c r="R154" s="1178"/>
      <c r="S154" s="1178"/>
      <c r="T154" s="1178"/>
      <c r="U154" s="1178"/>
      <c r="V154" s="1178"/>
      <c r="W154" s="1178"/>
      <c r="X154" s="1178"/>
      <c r="Y154" s="1178"/>
      <c r="Z154" s="1178"/>
    </row>
    <row r="155" spans="1:26" ht="27.75" customHeight="1">
      <c r="A155" s="1234"/>
      <c r="B155" s="1220"/>
      <c r="C155" s="1255"/>
      <c r="D155" s="1253"/>
      <c r="E155" s="1203"/>
      <c r="F155" s="1203"/>
      <c r="G155" s="1203"/>
      <c r="H155" s="1203"/>
      <c r="I155" s="1203"/>
      <c r="J155" s="1203">
        <f t="shared" si="4"/>
        <v>0</v>
      </c>
      <c r="K155" s="1203" t="e">
        <f t="shared" si="5"/>
        <v>#DIV/0!</v>
      </c>
      <c r="L155" s="1203"/>
      <c r="M155" s="1178"/>
      <c r="N155" s="1178"/>
      <c r="O155" s="1178"/>
      <c r="P155" s="1178"/>
      <c r="Q155" s="1178"/>
      <c r="R155" s="1178"/>
      <c r="S155" s="1178"/>
      <c r="T155" s="1178"/>
      <c r="U155" s="1178"/>
      <c r="V155" s="1178"/>
      <c r="W155" s="1178"/>
      <c r="X155" s="1178"/>
      <c r="Y155" s="1178"/>
      <c r="Z155" s="1178"/>
    </row>
    <row r="156" spans="1:26" ht="27.75" customHeight="1">
      <c r="A156" s="1234"/>
      <c r="B156" s="1220"/>
      <c r="C156" s="1255"/>
      <c r="D156" s="1253"/>
      <c r="E156" s="1203"/>
      <c r="F156" s="1203"/>
      <c r="G156" s="1203"/>
      <c r="H156" s="1203"/>
      <c r="I156" s="1203"/>
      <c r="J156" s="1203">
        <f t="shared" si="4"/>
        <v>0</v>
      </c>
      <c r="K156" s="1203" t="e">
        <f t="shared" si="5"/>
        <v>#DIV/0!</v>
      </c>
      <c r="L156" s="1203"/>
      <c r="M156" s="1178"/>
      <c r="N156" s="1178"/>
      <c r="O156" s="1178"/>
      <c r="P156" s="1178"/>
      <c r="Q156" s="1178"/>
      <c r="R156" s="1178"/>
      <c r="S156" s="1178"/>
      <c r="T156" s="1178"/>
      <c r="U156" s="1178"/>
      <c r="V156" s="1178"/>
      <c r="W156" s="1178"/>
      <c r="X156" s="1178"/>
      <c r="Y156" s="1178"/>
      <c r="Z156" s="1178"/>
    </row>
    <row r="157" spans="1:26" ht="27.75" customHeight="1">
      <c r="A157" s="1234"/>
      <c r="B157" s="1220"/>
      <c r="C157" s="1255"/>
      <c r="D157" s="1253"/>
      <c r="E157" s="1203"/>
      <c r="F157" s="1203"/>
      <c r="G157" s="1203"/>
      <c r="H157" s="1203"/>
      <c r="I157" s="1203"/>
      <c r="J157" s="1203">
        <f t="shared" si="4"/>
        <v>0</v>
      </c>
      <c r="K157" s="1203" t="e">
        <f t="shared" si="5"/>
        <v>#DIV/0!</v>
      </c>
      <c r="L157" s="1203"/>
      <c r="M157" s="1178"/>
      <c r="N157" s="1178"/>
      <c r="O157" s="1178"/>
      <c r="P157" s="1178"/>
      <c r="Q157" s="1178"/>
      <c r="R157" s="1178"/>
      <c r="S157" s="1178"/>
      <c r="T157" s="1178"/>
      <c r="U157" s="1178"/>
      <c r="V157" s="1178"/>
      <c r="W157" s="1178"/>
      <c r="X157" s="1178"/>
      <c r="Y157" s="1178"/>
      <c r="Z157" s="1178"/>
    </row>
    <row r="158" spans="1:26" ht="27.75" customHeight="1">
      <c r="A158" s="1234"/>
      <c r="B158" s="1220"/>
      <c r="C158" s="1255"/>
      <c r="D158" s="1253"/>
      <c r="E158" s="1203"/>
      <c r="F158" s="1203"/>
      <c r="G158" s="1203"/>
      <c r="H158" s="1203"/>
      <c r="I158" s="1203"/>
      <c r="J158" s="1203">
        <f t="shared" si="4"/>
        <v>0</v>
      </c>
      <c r="K158" s="1203" t="e">
        <f t="shared" si="5"/>
        <v>#DIV/0!</v>
      </c>
      <c r="L158" s="1203"/>
      <c r="M158" s="1178"/>
      <c r="N158" s="1178"/>
      <c r="O158" s="1178"/>
      <c r="P158" s="1178"/>
      <c r="Q158" s="1178"/>
      <c r="R158" s="1178"/>
      <c r="S158" s="1178"/>
      <c r="T158" s="1178"/>
      <c r="U158" s="1178"/>
      <c r="V158" s="1178"/>
      <c r="W158" s="1178"/>
      <c r="X158" s="1178"/>
      <c r="Y158" s="1178"/>
      <c r="Z158" s="1178"/>
    </row>
    <row r="159" spans="1:26" ht="27.75" customHeight="1">
      <c r="A159" s="1234"/>
      <c r="B159" s="1220"/>
      <c r="C159" s="1255"/>
      <c r="D159" s="1253"/>
      <c r="E159" s="1203"/>
      <c r="F159" s="1203"/>
      <c r="G159" s="1203"/>
      <c r="H159" s="1203"/>
      <c r="I159" s="1203"/>
      <c r="J159" s="1203">
        <f t="shared" si="4"/>
        <v>0</v>
      </c>
      <c r="K159" s="1203" t="e">
        <f t="shared" si="5"/>
        <v>#DIV/0!</v>
      </c>
      <c r="L159" s="1203"/>
      <c r="M159" s="1178"/>
      <c r="N159" s="1178"/>
      <c r="O159" s="1178"/>
      <c r="P159" s="1178"/>
      <c r="Q159" s="1178"/>
      <c r="R159" s="1178"/>
      <c r="S159" s="1178"/>
      <c r="T159" s="1178"/>
      <c r="U159" s="1178"/>
      <c r="V159" s="1178"/>
      <c r="W159" s="1178"/>
      <c r="X159" s="1178"/>
      <c r="Y159" s="1178"/>
      <c r="Z159" s="1178"/>
    </row>
    <row r="160" spans="1:26" ht="27.75" customHeight="1">
      <c r="A160" s="1234"/>
      <c r="B160" s="1220"/>
      <c r="C160" s="1255"/>
      <c r="D160" s="1253"/>
      <c r="E160" s="1203"/>
      <c r="F160" s="1203"/>
      <c r="G160" s="1203"/>
      <c r="H160" s="1203"/>
      <c r="I160" s="1203"/>
      <c r="J160" s="1203">
        <f t="shared" si="4"/>
        <v>0</v>
      </c>
      <c r="K160" s="1203" t="e">
        <f t="shared" si="5"/>
        <v>#DIV/0!</v>
      </c>
      <c r="L160" s="1203"/>
      <c r="M160" s="1178"/>
      <c r="N160" s="1178"/>
      <c r="O160" s="1178"/>
      <c r="P160" s="1178"/>
      <c r="Q160" s="1178"/>
      <c r="R160" s="1178"/>
      <c r="S160" s="1178"/>
      <c r="T160" s="1178"/>
      <c r="U160" s="1178"/>
      <c r="V160" s="1178"/>
      <c r="W160" s="1178"/>
      <c r="X160" s="1178"/>
      <c r="Y160" s="1178"/>
      <c r="Z160" s="1178"/>
    </row>
    <row r="161" spans="1:26" ht="27.75" customHeight="1">
      <c r="A161" s="1234"/>
      <c r="B161" s="1220"/>
      <c r="C161" s="1255"/>
      <c r="D161" s="1253"/>
      <c r="E161" s="1203"/>
      <c r="F161" s="1203"/>
      <c r="G161" s="1203"/>
      <c r="H161" s="1203"/>
      <c r="I161" s="1203"/>
      <c r="J161" s="1203">
        <f t="shared" si="4"/>
        <v>0</v>
      </c>
      <c r="K161" s="1203" t="e">
        <f t="shared" si="5"/>
        <v>#DIV/0!</v>
      </c>
      <c r="L161" s="1203"/>
      <c r="M161" s="1178"/>
      <c r="N161" s="1178"/>
      <c r="O161" s="1178"/>
      <c r="P161" s="1178"/>
      <c r="Q161" s="1178"/>
      <c r="R161" s="1178"/>
      <c r="S161" s="1178"/>
      <c r="T161" s="1178"/>
      <c r="U161" s="1178"/>
      <c r="V161" s="1178"/>
      <c r="W161" s="1178"/>
      <c r="X161" s="1178"/>
      <c r="Y161" s="1178"/>
      <c r="Z161" s="1178"/>
    </row>
    <row r="162" spans="1:26" ht="27.75" customHeight="1">
      <c r="A162" s="1234"/>
      <c r="B162" s="1220"/>
      <c r="C162" s="1255"/>
      <c r="D162" s="1253"/>
      <c r="E162" s="1203"/>
      <c r="F162" s="1203"/>
      <c r="G162" s="1203"/>
      <c r="H162" s="1203"/>
      <c r="I162" s="1203"/>
      <c r="J162" s="1203">
        <f t="shared" si="4"/>
        <v>0</v>
      </c>
      <c r="K162" s="1203" t="e">
        <f t="shared" si="5"/>
        <v>#DIV/0!</v>
      </c>
      <c r="L162" s="1203"/>
      <c r="M162" s="1178"/>
      <c r="N162" s="1178"/>
      <c r="O162" s="1178"/>
      <c r="P162" s="1178"/>
      <c r="Q162" s="1178"/>
      <c r="R162" s="1178"/>
      <c r="S162" s="1178"/>
      <c r="T162" s="1178"/>
      <c r="U162" s="1178"/>
      <c r="V162" s="1178"/>
      <c r="W162" s="1178"/>
      <c r="X162" s="1178"/>
      <c r="Y162" s="1178"/>
      <c r="Z162" s="1178"/>
    </row>
    <row r="163" spans="1:26" ht="27.75" customHeight="1">
      <c r="A163" s="1234"/>
      <c r="B163" s="1220"/>
      <c r="C163" s="1255"/>
      <c r="D163" s="1253"/>
      <c r="E163" s="1203"/>
      <c r="F163" s="1203"/>
      <c r="G163" s="1203"/>
      <c r="H163" s="1203"/>
      <c r="I163" s="1203"/>
      <c r="J163" s="1203">
        <f t="shared" si="4"/>
        <v>0</v>
      </c>
      <c r="K163" s="1203" t="e">
        <f t="shared" si="5"/>
        <v>#DIV/0!</v>
      </c>
      <c r="L163" s="1203"/>
      <c r="M163" s="1178"/>
      <c r="N163" s="1178"/>
      <c r="O163" s="1178"/>
      <c r="P163" s="1178"/>
      <c r="Q163" s="1178"/>
      <c r="R163" s="1178"/>
      <c r="S163" s="1178"/>
      <c r="T163" s="1178"/>
      <c r="U163" s="1178"/>
      <c r="V163" s="1178"/>
      <c r="W163" s="1178"/>
      <c r="X163" s="1178"/>
      <c r="Y163" s="1178"/>
      <c r="Z163" s="1178"/>
    </row>
    <row r="164" spans="1:26" ht="27.75" customHeight="1">
      <c r="A164" s="1234"/>
      <c r="B164" s="1220"/>
      <c r="C164" s="1255"/>
      <c r="D164" s="1253"/>
      <c r="E164" s="1203"/>
      <c r="F164" s="1203"/>
      <c r="G164" s="1203"/>
      <c r="H164" s="1203"/>
      <c r="I164" s="1203"/>
      <c r="J164" s="1203">
        <f t="shared" si="4"/>
        <v>0</v>
      </c>
      <c r="K164" s="1203" t="e">
        <f t="shared" si="5"/>
        <v>#DIV/0!</v>
      </c>
      <c r="L164" s="1203"/>
      <c r="M164" s="1178"/>
      <c r="N164" s="1178"/>
      <c r="O164" s="1178"/>
      <c r="P164" s="1178"/>
      <c r="Q164" s="1178"/>
      <c r="R164" s="1178"/>
      <c r="S164" s="1178"/>
      <c r="T164" s="1178"/>
      <c r="U164" s="1178"/>
      <c r="V164" s="1178"/>
      <c r="W164" s="1178"/>
      <c r="X164" s="1178"/>
      <c r="Y164" s="1178"/>
      <c r="Z164" s="1178"/>
    </row>
    <row r="165" spans="1:26" ht="27.75" customHeight="1">
      <c r="A165" s="1234"/>
      <c r="B165" s="1220"/>
      <c r="C165" s="1255"/>
      <c r="D165" s="1253"/>
      <c r="E165" s="1203"/>
      <c r="F165" s="1203"/>
      <c r="G165" s="1203"/>
      <c r="H165" s="1203"/>
      <c r="I165" s="1203"/>
      <c r="J165" s="1203">
        <f t="shared" si="4"/>
        <v>0</v>
      </c>
      <c r="K165" s="1203" t="e">
        <f t="shared" si="5"/>
        <v>#DIV/0!</v>
      </c>
      <c r="L165" s="1203"/>
      <c r="M165" s="1178"/>
      <c r="N165" s="1178"/>
      <c r="O165" s="1178"/>
      <c r="P165" s="1178"/>
      <c r="Q165" s="1178"/>
      <c r="R165" s="1178"/>
      <c r="S165" s="1178"/>
      <c r="T165" s="1178"/>
      <c r="U165" s="1178"/>
      <c r="V165" s="1178"/>
      <c r="W165" s="1178"/>
      <c r="X165" s="1178"/>
      <c r="Y165" s="1178"/>
      <c r="Z165" s="1178"/>
    </row>
    <row r="166" spans="1:26" ht="27.75" customHeight="1">
      <c r="A166" s="1234"/>
      <c r="B166" s="1220"/>
      <c r="C166" s="1255"/>
      <c r="D166" s="1253"/>
      <c r="E166" s="1203"/>
      <c r="F166" s="1203"/>
      <c r="G166" s="1203"/>
      <c r="H166" s="1203"/>
      <c r="I166" s="1203"/>
      <c r="J166" s="1203">
        <f t="shared" si="4"/>
        <v>0</v>
      </c>
      <c r="K166" s="1203" t="e">
        <f t="shared" si="5"/>
        <v>#DIV/0!</v>
      </c>
      <c r="L166" s="1203"/>
      <c r="M166" s="1178"/>
      <c r="N166" s="1178"/>
      <c r="O166" s="1178"/>
      <c r="P166" s="1178"/>
      <c r="Q166" s="1178"/>
      <c r="R166" s="1178"/>
      <c r="S166" s="1178"/>
      <c r="T166" s="1178"/>
      <c r="U166" s="1178"/>
      <c r="V166" s="1178"/>
      <c r="W166" s="1178"/>
      <c r="X166" s="1178"/>
      <c r="Y166" s="1178"/>
      <c r="Z166" s="1178"/>
    </row>
    <row r="167" spans="1:26" ht="27.75" customHeight="1">
      <c r="A167" s="1234"/>
      <c r="B167" s="1220"/>
      <c r="C167" s="1255"/>
      <c r="D167" s="1253"/>
      <c r="E167" s="1203"/>
      <c r="F167" s="1203"/>
      <c r="G167" s="1203"/>
      <c r="H167" s="1203"/>
      <c r="I167" s="1203"/>
      <c r="J167" s="1203">
        <f t="shared" si="4"/>
        <v>0</v>
      </c>
      <c r="K167" s="1203" t="e">
        <f t="shared" si="5"/>
        <v>#DIV/0!</v>
      </c>
      <c r="L167" s="1203"/>
      <c r="M167" s="1178"/>
      <c r="N167" s="1178"/>
      <c r="O167" s="1178"/>
      <c r="P167" s="1178"/>
      <c r="Q167" s="1178"/>
      <c r="R167" s="1178"/>
      <c r="S167" s="1178"/>
      <c r="T167" s="1178"/>
      <c r="U167" s="1178"/>
      <c r="V167" s="1178"/>
      <c r="W167" s="1178"/>
      <c r="X167" s="1178"/>
      <c r="Y167" s="1178"/>
      <c r="Z167" s="1178"/>
    </row>
    <row r="168" spans="1:26" ht="27.75" customHeight="1">
      <c r="A168" s="1234"/>
      <c r="B168" s="1220"/>
      <c r="C168" s="1255"/>
      <c r="D168" s="1253"/>
      <c r="E168" s="1203"/>
      <c r="F168" s="1203"/>
      <c r="G168" s="1203"/>
      <c r="H168" s="1203"/>
      <c r="I168" s="1203"/>
      <c r="J168" s="1203">
        <f t="shared" si="4"/>
        <v>0</v>
      </c>
      <c r="K168" s="1203" t="e">
        <f t="shared" si="5"/>
        <v>#DIV/0!</v>
      </c>
      <c r="L168" s="1203"/>
      <c r="M168" s="1178"/>
      <c r="N168" s="1178"/>
      <c r="O168" s="1178"/>
      <c r="P168" s="1178"/>
      <c r="Q168" s="1178"/>
      <c r="R168" s="1178"/>
      <c r="S168" s="1178"/>
      <c r="T168" s="1178"/>
      <c r="U168" s="1178"/>
      <c r="V168" s="1178"/>
      <c r="W168" s="1178"/>
      <c r="X168" s="1178"/>
      <c r="Y168" s="1178"/>
      <c r="Z168" s="1178"/>
    </row>
    <row r="169" spans="1:26" ht="27.75" customHeight="1">
      <c r="A169" s="1234"/>
      <c r="B169" s="1220"/>
      <c r="C169" s="1255"/>
      <c r="D169" s="1253"/>
      <c r="E169" s="1203"/>
      <c r="F169" s="1203"/>
      <c r="G169" s="1203"/>
      <c r="H169" s="1203"/>
      <c r="I169" s="1203"/>
      <c r="J169" s="1203">
        <f t="shared" si="4"/>
        <v>0</v>
      </c>
      <c r="K169" s="1203" t="e">
        <f t="shared" si="5"/>
        <v>#DIV/0!</v>
      </c>
      <c r="L169" s="1203"/>
      <c r="M169" s="1178"/>
      <c r="N169" s="1178"/>
      <c r="O169" s="1178"/>
      <c r="P169" s="1178"/>
      <c r="Q169" s="1178"/>
      <c r="R169" s="1178"/>
      <c r="S169" s="1178"/>
      <c r="T169" s="1178"/>
      <c r="U169" s="1178"/>
      <c r="V169" s="1178"/>
      <c r="W169" s="1178"/>
      <c r="X169" s="1178"/>
      <c r="Y169" s="1178"/>
      <c r="Z169" s="1178"/>
    </row>
    <row r="170" spans="1:26" ht="27.75" customHeight="1">
      <c r="A170" s="1234"/>
      <c r="B170" s="1220"/>
      <c r="C170" s="1255"/>
      <c r="D170" s="1253"/>
      <c r="E170" s="1203"/>
      <c r="F170" s="1203"/>
      <c r="G170" s="1203"/>
      <c r="H170" s="1203"/>
      <c r="I170" s="1203"/>
      <c r="J170" s="1203">
        <f t="shared" si="4"/>
        <v>0</v>
      </c>
      <c r="K170" s="1203" t="e">
        <f t="shared" si="5"/>
        <v>#DIV/0!</v>
      </c>
      <c r="L170" s="1203"/>
      <c r="M170" s="1178"/>
      <c r="N170" s="1178"/>
      <c r="O170" s="1178"/>
      <c r="P170" s="1178"/>
      <c r="Q170" s="1178"/>
      <c r="R170" s="1178"/>
      <c r="S170" s="1178"/>
      <c r="T170" s="1178"/>
      <c r="U170" s="1178"/>
      <c r="V170" s="1178"/>
      <c r="W170" s="1178"/>
      <c r="X170" s="1178"/>
      <c r="Y170" s="1178"/>
      <c r="Z170" s="1178"/>
    </row>
    <row r="171" spans="1:26" ht="27.75" customHeight="1">
      <c r="A171" s="1234"/>
      <c r="B171" s="1220"/>
      <c r="C171" s="1255"/>
      <c r="D171" s="1253"/>
      <c r="E171" s="1203"/>
      <c r="F171" s="1203"/>
      <c r="G171" s="1203"/>
      <c r="H171" s="1203"/>
      <c r="I171" s="1203"/>
      <c r="J171" s="1203">
        <f t="shared" si="4"/>
        <v>0</v>
      </c>
      <c r="K171" s="1203" t="e">
        <f t="shared" si="5"/>
        <v>#DIV/0!</v>
      </c>
      <c r="L171" s="1203"/>
      <c r="M171" s="1178"/>
      <c r="N171" s="1178"/>
      <c r="O171" s="1178"/>
      <c r="P171" s="1178"/>
      <c r="Q171" s="1178"/>
      <c r="R171" s="1178"/>
      <c r="S171" s="1178"/>
      <c r="T171" s="1178"/>
      <c r="U171" s="1178"/>
      <c r="V171" s="1178"/>
      <c r="W171" s="1178"/>
      <c r="X171" s="1178"/>
      <c r="Y171" s="1178"/>
      <c r="Z171" s="1178"/>
    </row>
    <row r="172" spans="1:26" ht="27.75" customHeight="1">
      <c r="A172" s="1234"/>
      <c r="B172" s="1220"/>
      <c r="C172" s="1255"/>
      <c r="D172" s="1253"/>
      <c r="E172" s="1203"/>
      <c r="F172" s="1203"/>
      <c r="G172" s="1203"/>
      <c r="H172" s="1203"/>
      <c r="I172" s="1203"/>
      <c r="J172" s="1203">
        <f t="shared" si="4"/>
        <v>0</v>
      </c>
      <c r="K172" s="1203" t="e">
        <f t="shared" si="5"/>
        <v>#DIV/0!</v>
      </c>
      <c r="L172" s="1203"/>
      <c r="M172" s="1178"/>
      <c r="N172" s="1178"/>
      <c r="O172" s="1178"/>
      <c r="P172" s="1178"/>
      <c r="Q172" s="1178"/>
      <c r="R172" s="1178"/>
      <c r="S172" s="1178"/>
      <c r="T172" s="1178"/>
      <c r="U172" s="1178"/>
      <c r="V172" s="1178"/>
      <c r="W172" s="1178"/>
      <c r="X172" s="1178"/>
      <c r="Y172" s="1178"/>
      <c r="Z172" s="1178"/>
    </row>
    <row r="173" spans="1:26" ht="27.75" customHeight="1">
      <c r="A173" s="1234"/>
      <c r="B173" s="1220"/>
      <c r="C173" s="1255"/>
      <c r="D173" s="1257"/>
      <c r="E173" s="1203"/>
      <c r="F173" s="1203"/>
      <c r="G173" s="1203"/>
      <c r="H173" s="1203"/>
      <c r="I173" s="1203"/>
      <c r="J173" s="1203">
        <f>SUM(J132:J172)</f>
        <v>0</v>
      </c>
      <c r="K173" s="1203" t="e">
        <f t="shared" si="5"/>
        <v>#DIV/0!</v>
      </c>
      <c r="L173" s="1203"/>
      <c r="M173" s="1178"/>
      <c r="N173" s="1178"/>
      <c r="O173" s="1178"/>
      <c r="P173" s="1178"/>
      <c r="Q173" s="1178"/>
      <c r="R173" s="1178"/>
      <c r="S173" s="1178"/>
      <c r="T173" s="1178"/>
      <c r="U173" s="1178"/>
      <c r="V173" s="1178"/>
      <c r="W173" s="1178"/>
      <c r="X173" s="1178"/>
      <c r="Y173" s="1178"/>
      <c r="Z173" s="1178"/>
    </row>
    <row r="174" spans="1:26" ht="27.75" customHeight="1">
      <c r="A174" s="1213"/>
      <c r="B174" s="1218"/>
      <c r="C174" s="1248"/>
      <c r="D174" s="1248"/>
      <c r="E174" s="1217"/>
      <c r="F174" s="1217"/>
      <c r="G174" s="1217"/>
      <c r="H174" s="1217"/>
      <c r="I174" s="1217"/>
      <c r="J174" s="1217"/>
      <c r="K174" s="1217"/>
      <c r="L174" s="1178"/>
      <c r="M174" s="1178"/>
      <c r="N174" s="1178"/>
      <c r="O174" s="1178"/>
      <c r="P174" s="1178"/>
      <c r="Q174" s="1178"/>
      <c r="R174" s="1178"/>
      <c r="S174" s="1178"/>
      <c r="T174" s="1178"/>
      <c r="U174" s="1178"/>
      <c r="V174" s="1178"/>
      <c r="W174" s="1178"/>
      <c r="X174" s="1178"/>
      <c r="Y174" s="1178"/>
      <c r="Z174" s="1178"/>
    </row>
    <row r="175" spans="1:26" ht="27.75" customHeight="1">
      <c r="A175" s="1249"/>
      <c r="B175" s="1205" t="s">
        <v>107</v>
      </c>
      <c r="C175" s="1250"/>
      <c r="D175" s="1250"/>
      <c r="E175" s="1251"/>
      <c r="F175" s="1251"/>
      <c r="G175" s="1251"/>
      <c r="H175" s="1251"/>
      <c r="I175" s="1251"/>
      <c r="J175" s="1251"/>
      <c r="K175" s="1251"/>
      <c r="L175" s="1178"/>
      <c r="M175" s="1178"/>
      <c r="N175" s="1178"/>
      <c r="O175" s="1178"/>
      <c r="P175" s="1178"/>
      <c r="Q175" s="1178"/>
      <c r="R175" s="1178"/>
      <c r="S175" s="1178"/>
      <c r="T175" s="1178"/>
      <c r="U175" s="1178"/>
      <c r="V175" s="1178"/>
      <c r="W175" s="1178"/>
      <c r="X175" s="1178"/>
      <c r="Y175" s="1178"/>
      <c r="Z175" s="1178"/>
    </row>
    <row r="176" spans="1:26" ht="27.75" customHeight="1">
      <c r="A176" s="1213"/>
      <c r="B176" s="1214" t="s">
        <v>133</v>
      </c>
      <c r="C176" s="1216" t="s">
        <v>533</v>
      </c>
      <c r="D176" s="1248"/>
      <c r="E176" s="1217"/>
      <c r="F176" s="1217"/>
      <c r="G176" s="1217"/>
      <c r="H176" s="1217"/>
      <c r="I176" s="1217"/>
      <c r="J176" s="1217"/>
      <c r="K176" s="1217"/>
      <c r="L176" s="1178"/>
      <c r="M176" s="1178"/>
      <c r="N176" s="1178"/>
      <c r="O176" s="1178"/>
      <c r="P176" s="1178"/>
      <c r="Q176" s="1178"/>
      <c r="R176" s="1178"/>
      <c r="S176" s="1178"/>
      <c r="T176" s="1178"/>
      <c r="U176" s="1178"/>
      <c r="V176" s="1178"/>
      <c r="W176" s="1178"/>
      <c r="X176" s="1178"/>
      <c r="Y176" s="1178"/>
      <c r="Z176" s="1178"/>
    </row>
    <row r="177" spans="1:26" ht="27.75" customHeight="1">
      <c r="A177" s="1213"/>
      <c r="B177" s="1214" t="s">
        <v>145</v>
      </c>
      <c r="C177" s="1216" t="s">
        <v>533</v>
      </c>
      <c r="D177" s="1248"/>
      <c r="E177" s="1217"/>
      <c r="F177" s="1217"/>
      <c r="G177" s="1217"/>
      <c r="H177" s="1217"/>
      <c r="I177" s="1217"/>
      <c r="J177" s="1217"/>
      <c r="K177" s="1217"/>
      <c r="L177" s="1178"/>
      <c r="M177" s="1178"/>
      <c r="N177" s="1178"/>
      <c r="O177" s="1178"/>
      <c r="P177" s="1178"/>
      <c r="Q177" s="1178"/>
      <c r="R177" s="1178"/>
      <c r="S177" s="1178"/>
      <c r="T177" s="1178"/>
      <c r="U177" s="1178"/>
      <c r="V177" s="1178"/>
      <c r="W177" s="1178"/>
      <c r="X177" s="1178"/>
      <c r="Y177" s="1178"/>
      <c r="Z177" s="1178"/>
    </row>
    <row r="178" spans="1:26" ht="27.75" customHeight="1">
      <c r="A178" s="1213"/>
      <c r="B178" s="1214" t="s">
        <v>151</v>
      </c>
      <c r="C178" s="1216" t="s">
        <v>533</v>
      </c>
      <c r="D178" s="1248"/>
      <c r="E178" s="1217"/>
      <c r="F178" s="1217"/>
      <c r="G178" s="1217"/>
      <c r="H178" s="1217"/>
      <c r="I178" s="1217"/>
      <c r="J178" s="1217"/>
      <c r="K178" s="1217"/>
      <c r="L178" s="1178"/>
      <c r="M178" s="1178"/>
      <c r="N178" s="1178"/>
      <c r="O178" s="1178"/>
      <c r="P178" s="1178"/>
      <c r="Q178" s="1178"/>
      <c r="R178" s="1178"/>
      <c r="S178" s="1178"/>
      <c r="T178" s="1178"/>
      <c r="U178" s="1178"/>
      <c r="V178" s="1178"/>
      <c r="W178" s="1178"/>
      <c r="X178" s="1178"/>
      <c r="Y178" s="1178"/>
      <c r="Z178" s="1178"/>
    </row>
    <row r="179" spans="1:26" ht="27.75" customHeight="1">
      <c r="A179" s="1213"/>
      <c r="B179" s="1218" t="s">
        <v>70</v>
      </c>
      <c r="C179" s="1216" t="s">
        <v>533</v>
      </c>
      <c r="D179" s="1248"/>
      <c r="E179" s="1217"/>
      <c r="F179" s="1217"/>
      <c r="G179" s="1217"/>
      <c r="H179" s="1217"/>
      <c r="I179" s="1217"/>
      <c r="J179" s="1217"/>
      <c r="K179" s="1217"/>
      <c r="L179" s="1178"/>
      <c r="M179" s="1178"/>
      <c r="N179" s="1178"/>
      <c r="O179" s="1178"/>
      <c r="P179" s="1178"/>
      <c r="Q179" s="1178"/>
      <c r="R179" s="1178"/>
      <c r="S179" s="1178"/>
      <c r="T179" s="1178"/>
      <c r="U179" s="1178"/>
      <c r="V179" s="1178"/>
      <c r="W179" s="1178"/>
      <c r="X179" s="1178"/>
      <c r="Y179" s="1178"/>
      <c r="Z179" s="1178"/>
    </row>
    <row r="180" spans="1:26" ht="27.75" customHeight="1">
      <c r="A180" s="1234"/>
      <c r="B180" s="1220"/>
      <c r="C180" s="1255"/>
      <c r="D180" s="1253"/>
      <c r="E180" s="1203"/>
      <c r="F180" s="1203"/>
      <c r="G180" s="1203"/>
      <c r="H180" s="1203"/>
      <c r="I180" s="1203"/>
      <c r="J180" s="1203">
        <f t="shared" ref="J180:J220" si="6">SUM(E180:I180)</f>
        <v>0</v>
      </c>
      <c r="K180" s="1203" t="e">
        <f t="shared" ref="K180:K221" si="7">J180/E180</f>
        <v>#DIV/0!</v>
      </c>
      <c r="L180" s="1203"/>
      <c r="M180" s="1178"/>
      <c r="N180" s="1178"/>
      <c r="O180" s="1178"/>
      <c r="P180" s="1178"/>
      <c r="Q180" s="1178"/>
      <c r="R180" s="1178"/>
      <c r="S180" s="1178"/>
      <c r="T180" s="1178"/>
      <c r="U180" s="1178"/>
      <c r="V180" s="1178"/>
      <c r="W180" s="1178"/>
      <c r="X180" s="1178"/>
      <c r="Y180" s="1178"/>
      <c r="Z180" s="1178"/>
    </row>
    <row r="181" spans="1:26" ht="27.75" customHeight="1">
      <c r="A181" s="1234"/>
      <c r="B181" s="1254" t="s">
        <v>1190</v>
      </c>
      <c r="C181" s="1255"/>
      <c r="D181" s="1253"/>
      <c r="E181" s="1203"/>
      <c r="F181" s="1203"/>
      <c r="G181" s="1203"/>
      <c r="H181" s="1203"/>
      <c r="I181" s="1203"/>
      <c r="J181" s="1203">
        <f t="shared" si="6"/>
        <v>0</v>
      </c>
      <c r="K181" s="1203" t="e">
        <f t="shared" si="7"/>
        <v>#DIV/0!</v>
      </c>
      <c r="L181" s="1203"/>
      <c r="M181" s="1178"/>
      <c r="N181" s="1178"/>
      <c r="O181" s="1178"/>
      <c r="P181" s="1178"/>
      <c r="Q181" s="1178"/>
      <c r="R181" s="1178"/>
      <c r="S181" s="1178"/>
      <c r="T181" s="1178"/>
      <c r="U181" s="1178"/>
      <c r="V181" s="1178"/>
      <c r="W181" s="1178"/>
      <c r="X181" s="1178"/>
      <c r="Y181" s="1178"/>
      <c r="Z181" s="1178"/>
    </row>
    <row r="182" spans="1:26" ht="27.75" customHeight="1">
      <c r="A182" s="1234"/>
      <c r="B182" s="1256" t="s">
        <v>1191</v>
      </c>
      <c r="C182" s="1255"/>
      <c r="D182" s="1253"/>
      <c r="E182" s="1203"/>
      <c r="F182" s="1203"/>
      <c r="G182" s="1203"/>
      <c r="H182" s="1203"/>
      <c r="I182" s="1203"/>
      <c r="J182" s="1203">
        <f t="shared" si="6"/>
        <v>0</v>
      </c>
      <c r="K182" s="1203" t="e">
        <f t="shared" si="7"/>
        <v>#DIV/0!</v>
      </c>
      <c r="L182" s="1203"/>
      <c r="M182" s="1178"/>
      <c r="N182" s="1178"/>
      <c r="O182" s="1178"/>
      <c r="P182" s="1178"/>
      <c r="Q182" s="1178"/>
      <c r="R182" s="1178"/>
      <c r="S182" s="1178"/>
      <c r="T182" s="1178"/>
      <c r="U182" s="1178"/>
      <c r="V182" s="1178"/>
      <c r="W182" s="1178"/>
      <c r="X182" s="1178"/>
      <c r="Y182" s="1178"/>
      <c r="Z182" s="1178"/>
    </row>
    <row r="183" spans="1:26" ht="27.75" customHeight="1">
      <c r="A183" s="1234"/>
      <c r="B183" s="1220"/>
      <c r="C183" s="1255"/>
      <c r="D183" s="1253"/>
      <c r="E183" s="1203"/>
      <c r="F183" s="1203"/>
      <c r="G183" s="1203"/>
      <c r="H183" s="1203"/>
      <c r="I183" s="1203"/>
      <c r="J183" s="1203">
        <f t="shared" si="6"/>
        <v>0</v>
      </c>
      <c r="K183" s="1203" t="e">
        <f t="shared" si="7"/>
        <v>#DIV/0!</v>
      </c>
      <c r="L183" s="1203"/>
      <c r="M183" s="1178"/>
      <c r="N183" s="1178"/>
      <c r="O183" s="1178"/>
      <c r="P183" s="1178"/>
      <c r="Q183" s="1178"/>
      <c r="R183" s="1178"/>
      <c r="S183" s="1178"/>
      <c r="T183" s="1178"/>
      <c r="U183" s="1178"/>
      <c r="V183" s="1178"/>
      <c r="W183" s="1178"/>
      <c r="X183" s="1178"/>
      <c r="Y183" s="1178"/>
      <c r="Z183" s="1178"/>
    </row>
    <row r="184" spans="1:26" ht="27.75" customHeight="1">
      <c r="A184" s="1234"/>
      <c r="B184" s="1220"/>
      <c r="C184" s="1255"/>
      <c r="D184" s="1253"/>
      <c r="E184" s="1203"/>
      <c r="F184" s="1203"/>
      <c r="G184" s="1203"/>
      <c r="H184" s="1203"/>
      <c r="I184" s="1203"/>
      <c r="J184" s="1203">
        <f t="shared" si="6"/>
        <v>0</v>
      </c>
      <c r="K184" s="1203" t="e">
        <f t="shared" si="7"/>
        <v>#DIV/0!</v>
      </c>
      <c r="L184" s="1203"/>
      <c r="M184" s="1178"/>
      <c r="N184" s="1178"/>
      <c r="O184" s="1178"/>
      <c r="P184" s="1178"/>
      <c r="Q184" s="1178"/>
      <c r="R184" s="1178"/>
      <c r="S184" s="1178"/>
      <c r="T184" s="1178"/>
      <c r="U184" s="1178"/>
      <c r="V184" s="1178"/>
      <c r="W184" s="1178"/>
      <c r="X184" s="1178"/>
      <c r="Y184" s="1178"/>
      <c r="Z184" s="1178"/>
    </row>
    <row r="185" spans="1:26" ht="27.75" customHeight="1">
      <c r="A185" s="1234"/>
      <c r="B185" s="1220"/>
      <c r="C185" s="1255"/>
      <c r="D185" s="1253"/>
      <c r="E185" s="1203"/>
      <c r="F185" s="1203"/>
      <c r="G185" s="1203"/>
      <c r="H185" s="1203"/>
      <c r="I185" s="1203"/>
      <c r="J185" s="1203">
        <f t="shared" si="6"/>
        <v>0</v>
      </c>
      <c r="K185" s="1203" t="e">
        <f t="shared" si="7"/>
        <v>#DIV/0!</v>
      </c>
      <c r="L185" s="1203"/>
      <c r="M185" s="1178"/>
      <c r="N185" s="1178"/>
      <c r="O185" s="1178"/>
      <c r="P185" s="1178"/>
      <c r="Q185" s="1178"/>
      <c r="R185" s="1178"/>
      <c r="S185" s="1178"/>
      <c r="T185" s="1178"/>
      <c r="U185" s="1178"/>
      <c r="V185" s="1178"/>
      <c r="W185" s="1178"/>
      <c r="X185" s="1178"/>
      <c r="Y185" s="1178"/>
      <c r="Z185" s="1178"/>
    </row>
    <row r="186" spans="1:26" ht="27.75" customHeight="1">
      <c r="A186" s="1234"/>
      <c r="B186" s="1220"/>
      <c r="C186" s="1255"/>
      <c r="D186" s="1253"/>
      <c r="E186" s="1203"/>
      <c r="F186" s="1203"/>
      <c r="G186" s="1203"/>
      <c r="H186" s="1203"/>
      <c r="I186" s="1203"/>
      <c r="J186" s="1203">
        <f t="shared" si="6"/>
        <v>0</v>
      </c>
      <c r="K186" s="1203" t="e">
        <f t="shared" si="7"/>
        <v>#DIV/0!</v>
      </c>
      <c r="L186" s="1203"/>
      <c r="M186" s="1178"/>
      <c r="N186" s="1178"/>
      <c r="O186" s="1178"/>
      <c r="P186" s="1178"/>
      <c r="Q186" s="1178"/>
      <c r="R186" s="1178"/>
      <c r="S186" s="1178"/>
      <c r="T186" s="1178"/>
      <c r="U186" s="1178"/>
      <c r="V186" s="1178"/>
      <c r="W186" s="1178"/>
      <c r="X186" s="1178"/>
      <c r="Y186" s="1178"/>
      <c r="Z186" s="1178"/>
    </row>
    <row r="187" spans="1:26" ht="27.75" customHeight="1">
      <c r="A187" s="1234"/>
      <c r="B187" s="1220"/>
      <c r="C187" s="1255"/>
      <c r="D187" s="1253"/>
      <c r="E187" s="1203"/>
      <c r="F187" s="1203"/>
      <c r="G187" s="1203"/>
      <c r="H187" s="1203"/>
      <c r="I187" s="1203"/>
      <c r="J187" s="1203">
        <f t="shared" si="6"/>
        <v>0</v>
      </c>
      <c r="K187" s="1203" t="e">
        <f t="shared" si="7"/>
        <v>#DIV/0!</v>
      </c>
      <c r="L187" s="1203"/>
      <c r="M187" s="1178"/>
      <c r="N187" s="1178"/>
      <c r="O187" s="1178"/>
      <c r="P187" s="1178"/>
      <c r="Q187" s="1178"/>
      <c r="R187" s="1178"/>
      <c r="S187" s="1178"/>
      <c r="T187" s="1178"/>
      <c r="U187" s="1178"/>
      <c r="V187" s="1178"/>
      <c r="W187" s="1178"/>
      <c r="X187" s="1178"/>
      <c r="Y187" s="1178"/>
      <c r="Z187" s="1178"/>
    </row>
    <row r="188" spans="1:26" ht="27.75" customHeight="1">
      <c r="A188" s="1234"/>
      <c r="B188" s="1220"/>
      <c r="C188" s="1255"/>
      <c r="D188" s="1253"/>
      <c r="E188" s="1203"/>
      <c r="F188" s="1203"/>
      <c r="G188" s="1203"/>
      <c r="H188" s="1203"/>
      <c r="I188" s="1203"/>
      <c r="J188" s="1203">
        <f t="shared" si="6"/>
        <v>0</v>
      </c>
      <c r="K188" s="1203" t="e">
        <f t="shared" si="7"/>
        <v>#DIV/0!</v>
      </c>
      <c r="L188" s="1203"/>
      <c r="M188" s="1178"/>
      <c r="N188" s="1178"/>
      <c r="O188" s="1178"/>
      <c r="P188" s="1178"/>
      <c r="Q188" s="1178"/>
      <c r="R188" s="1178"/>
      <c r="S188" s="1178"/>
      <c r="T188" s="1178"/>
      <c r="U188" s="1178"/>
      <c r="V188" s="1178"/>
      <c r="W188" s="1178"/>
      <c r="X188" s="1178"/>
      <c r="Y188" s="1178"/>
      <c r="Z188" s="1178"/>
    </row>
    <row r="189" spans="1:26" ht="27.75" customHeight="1">
      <c r="A189" s="1234"/>
      <c r="B189" s="1220"/>
      <c r="C189" s="1255"/>
      <c r="D189" s="1253"/>
      <c r="E189" s="1203"/>
      <c r="F189" s="1203"/>
      <c r="G189" s="1203"/>
      <c r="H189" s="1203"/>
      <c r="I189" s="1203"/>
      <c r="J189" s="1203">
        <f t="shared" si="6"/>
        <v>0</v>
      </c>
      <c r="K189" s="1203" t="e">
        <f t="shared" si="7"/>
        <v>#DIV/0!</v>
      </c>
      <c r="L189" s="1203"/>
      <c r="M189" s="1178"/>
      <c r="N189" s="1178"/>
      <c r="O189" s="1178"/>
      <c r="P189" s="1178"/>
      <c r="Q189" s="1178"/>
      <c r="R189" s="1178"/>
      <c r="S189" s="1178"/>
      <c r="T189" s="1178"/>
      <c r="U189" s="1178"/>
      <c r="V189" s="1178"/>
      <c r="W189" s="1178"/>
      <c r="X189" s="1178"/>
      <c r="Y189" s="1178"/>
      <c r="Z189" s="1178"/>
    </row>
    <row r="190" spans="1:26" ht="27.75" customHeight="1">
      <c r="A190" s="1234"/>
      <c r="B190" s="1220"/>
      <c r="C190" s="1255"/>
      <c r="D190" s="1253"/>
      <c r="E190" s="1203"/>
      <c r="F190" s="1203"/>
      <c r="G190" s="1203"/>
      <c r="H190" s="1203"/>
      <c r="I190" s="1203"/>
      <c r="J190" s="1203">
        <f t="shared" si="6"/>
        <v>0</v>
      </c>
      <c r="K190" s="1203" t="e">
        <f t="shared" si="7"/>
        <v>#DIV/0!</v>
      </c>
      <c r="L190" s="1203"/>
      <c r="M190" s="1178"/>
      <c r="N190" s="1178"/>
      <c r="O190" s="1178"/>
      <c r="P190" s="1178"/>
      <c r="Q190" s="1178"/>
      <c r="R190" s="1178"/>
      <c r="S190" s="1178"/>
      <c r="T190" s="1178"/>
      <c r="U190" s="1178"/>
      <c r="V190" s="1178"/>
      <c r="W190" s="1178"/>
      <c r="X190" s="1178"/>
      <c r="Y190" s="1178"/>
      <c r="Z190" s="1178"/>
    </row>
    <row r="191" spans="1:26" ht="27.75" customHeight="1">
      <c r="A191" s="1234"/>
      <c r="B191" s="1220"/>
      <c r="C191" s="1255"/>
      <c r="D191" s="1253"/>
      <c r="E191" s="1203"/>
      <c r="F191" s="1203"/>
      <c r="G191" s="1203"/>
      <c r="H191" s="1203"/>
      <c r="I191" s="1203"/>
      <c r="J191" s="1203">
        <f t="shared" si="6"/>
        <v>0</v>
      </c>
      <c r="K191" s="1203" t="e">
        <f t="shared" si="7"/>
        <v>#DIV/0!</v>
      </c>
      <c r="L191" s="1203"/>
      <c r="M191" s="1178"/>
      <c r="N191" s="1178"/>
      <c r="O191" s="1178"/>
      <c r="P191" s="1178"/>
      <c r="Q191" s="1178"/>
      <c r="R191" s="1178"/>
      <c r="S191" s="1178"/>
      <c r="T191" s="1178"/>
      <c r="U191" s="1178"/>
      <c r="V191" s="1178"/>
      <c r="W191" s="1178"/>
      <c r="X191" s="1178"/>
      <c r="Y191" s="1178"/>
      <c r="Z191" s="1178"/>
    </row>
    <row r="192" spans="1:26" ht="27.75" customHeight="1">
      <c r="A192" s="1234"/>
      <c r="B192" s="1220"/>
      <c r="C192" s="1255"/>
      <c r="D192" s="1253"/>
      <c r="E192" s="1203"/>
      <c r="F192" s="1203"/>
      <c r="G192" s="1203"/>
      <c r="H192" s="1203"/>
      <c r="I192" s="1203"/>
      <c r="J192" s="1203">
        <f t="shared" si="6"/>
        <v>0</v>
      </c>
      <c r="K192" s="1203" t="e">
        <f t="shared" si="7"/>
        <v>#DIV/0!</v>
      </c>
      <c r="L192" s="1203"/>
      <c r="M192" s="1178"/>
      <c r="N192" s="1178"/>
      <c r="O192" s="1178"/>
      <c r="P192" s="1178"/>
      <c r="Q192" s="1178"/>
      <c r="R192" s="1178"/>
      <c r="S192" s="1178"/>
      <c r="T192" s="1178"/>
      <c r="U192" s="1178"/>
      <c r="V192" s="1178"/>
      <c r="W192" s="1178"/>
      <c r="X192" s="1178"/>
      <c r="Y192" s="1178"/>
      <c r="Z192" s="1178"/>
    </row>
    <row r="193" spans="1:26" ht="27.75" customHeight="1">
      <c r="A193" s="1234"/>
      <c r="B193" s="1220"/>
      <c r="C193" s="1255"/>
      <c r="D193" s="1253"/>
      <c r="E193" s="1203"/>
      <c r="F193" s="1203"/>
      <c r="G193" s="1203"/>
      <c r="H193" s="1203"/>
      <c r="I193" s="1203"/>
      <c r="J193" s="1203">
        <f t="shared" si="6"/>
        <v>0</v>
      </c>
      <c r="K193" s="1203" t="e">
        <f t="shared" si="7"/>
        <v>#DIV/0!</v>
      </c>
      <c r="L193" s="1203"/>
      <c r="M193" s="1178"/>
      <c r="N193" s="1178"/>
      <c r="O193" s="1178"/>
      <c r="P193" s="1178"/>
      <c r="Q193" s="1178"/>
      <c r="R193" s="1178"/>
      <c r="S193" s="1178"/>
      <c r="T193" s="1178"/>
      <c r="U193" s="1178"/>
      <c r="V193" s="1178"/>
      <c r="W193" s="1178"/>
      <c r="X193" s="1178"/>
      <c r="Y193" s="1178"/>
      <c r="Z193" s="1178"/>
    </row>
    <row r="194" spans="1:26" ht="27.75" customHeight="1">
      <c r="A194" s="1234"/>
      <c r="B194" s="1220"/>
      <c r="C194" s="1255"/>
      <c r="D194" s="1253"/>
      <c r="E194" s="1203"/>
      <c r="F194" s="1203"/>
      <c r="G194" s="1203"/>
      <c r="H194" s="1203"/>
      <c r="I194" s="1203"/>
      <c r="J194" s="1203">
        <f t="shared" si="6"/>
        <v>0</v>
      </c>
      <c r="K194" s="1203" t="e">
        <f t="shared" si="7"/>
        <v>#DIV/0!</v>
      </c>
      <c r="L194" s="1203"/>
      <c r="M194" s="1178"/>
      <c r="N194" s="1178"/>
      <c r="O194" s="1178"/>
      <c r="P194" s="1178"/>
      <c r="Q194" s="1178"/>
      <c r="R194" s="1178"/>
      <c r="S194" s="1178"/>
      <c r="T194" s="1178"/>
      <c r="U194" s="1178"/>
      <c r="V194" s="1178"/>
      <c r="W194" s="1178"/>
      <c r="X194" s="1178"/>
      <c r="Y194" s="1178"/>
      <c r="Z194" s="1178"/>
    </row>
    <row r="195" spans="1:26" ht="27.75" customHeight="1">
      <c r="A195" s="1234"/>
      <c r="B195" s="1220"/>
      <c r="C195" s="1255"/>
      <c r="D195" s="1253"/>
      <c r="E195" s="1203"/>
      <c r="F195" s="1203"/>
      <c r="G195" s="1203"/>
      <c r="H195" s="1203"/>
      <c r="I195" s="1203"/>
      <c r="J195" s="1203">
        <f t="shared" si="6"/>
        <v>0</v>
      </c>
      <c r="K195" s="1203" t="e">
        <f t="shared" si="7"/>
        <v>#DIV/0!</v>
      </c>
      <c r="L195" s="1203"/>
      <c r="M195" s="1178"/>
      <c r="N195" s="1178"/>
      <c r="O195" s="1178"/>
      <c r="P195" s="1178"/>
      <c r="Q195" s="1178"/>
      <c r="R195" s="1178"/>
      <c r="S195" s="1178"/>
      <c r="T195" s="1178"/>
      <c r="U195" s="1178"/>
      <c r="V195" s="1178"/>
      <c r="W195" s="1178"/>
      <c r="X195" s="1178"/>
      <c r="Y195" s="1178"/>
      <c r="Z195" s="1178"/>
    </row>
    <row r="196" spans="1:26" ht="27.75" customHeight="1">
      <c r="A196" s="1234"/>
      <c r="B196" s="1220"/>
      <c r="C196" s="1255"/>
      <c r="D196" s="1253"/>
      <c r="E196" s="1203"/>
      <c r="F196" s="1203"/>
      <c r="G196" s="1203"/>
      <c r="H196" s="1203"/>
      <c r="I196" s="1203"/>
      <c r="J196" s="1203">
        <f t="shared" si="6"/>
        <v>0</v>
      </c>
      <c r="K196" s="1203" t="e">
        <f t="shared" si="7"/>
        <v>#DIV/0!</v>
      </c>
      <c r="L196" s="1203"/>
      <c r="M196" s="1178"/>
      <c r="N196" s="1178"/>
      <c r="O196" s="1178"/>
      <c r="P196" s="1178"/>
      <c r="Q196" s="1178"/>
      <c r="R196" s="1178"/>
      <c r="S196" s="1178"/>
      <c r="T196" s="1178"/>
      <c r="U196" s="1178"/>
      <c r="V196" s="1178"/>
      <c r="W196" s="1178"/>
      <c r="X196" s="1178"/>
      <c r="Y196" s="1178"/>
      <c r="Z196" s="1178"/>
    </row>
    <row r="197" spans="1:26" ht="27.75" customHeight="1">
      <c r="A197" s="1234"/>
      <c r="B197" s="1220"/>
      <c r="C197" s="1255"/>
      <c r="D197" s="1253"/>
      <c r="E197" s="1203"/>
      <c r="F197" s="1203"/>
      <c r="G197" s="1203"/>
      <c r="H197" s="1203"/>
      <c r="I197" s="1203"/>
      <c r="J197" s="1203">
        <f t="shared" si="6"/>
        <v>0</v>
      </c>
      <c r="K197" s="1203" t="e">
        <f t="shared" si="7"/>
        <v>#DIV/0!</v>
      </c>
      <c r="L197" s="1203"/>
      <c r="M197" s="1178"/>
      <c r="N197" s="1178"/>
      <c r="O197" s="1178"/>
      <c r="P197" s="1178"/>
      <c r="Q197" s="1178"/>
      <c r="R197" s="1178"/>
      <c r="S197" s="1178"/>
      <c r="T197" s="1178"/>
      <c r="U197" s="1178"/>
      <c r="V197" s="1178"/>
      <c r="W197" s="1178"/>
      <c r="X197" s="1178"/>
      <c r="Y197" s="1178"/>
      <c r="Z197" s="1178"/>
    </row>
    <row r="198" spans="1:26" ht="27.75" customHeight="1">
      <c r="A198" s="1234"/>
      <c r="B198" s="1220"/>
      <c r="C198" s="1255"/>
      <c r="D198" s="1253"/>
      <c r="E198" s="1203"/>
      <c r="F198" s="1203"/>
      <c r="G198" s="1203"/>
      <c r="H198" s="1203"/>
      <c r="I198" s="1203"/>
      <c r="J198" s="1203">
        <f t="shared" si="6"/>
        <v>0</v>
      </c>
      <c r="K198" s="1203" t="e">
        <f t="shared" si="7"/>
        <v>#DIV/0!</v>
      </c>
      <c r="L198" s="1203"/>
      <c r="M198" s="1178"/>
      <c r="N198" s="1178"/>
      <c r="O198" s="1178"/>
      <c r="P198" s="1178"/>
      <c r="Q198" s="1178"/>
      <c r="R198" s="1178"/>
      <c r="S198" s="1178"/>
      <c r="T198" s="1178"/>
      <c r="U198" s="1178"/>
      <c r="V198" s="1178"/>
      <c r="W198" s="1178"/>
      <c r="X198" s="1178"/>
      <c r="Y198" s="1178"/>
      <c r="Z198" s="1178"/>
    </row>
    <row r="199" spans="1:26" ht="27.75" customHeight="1">
      <c r="A199" s="1234"/>
      <c r="B199" s="1220"/>
      <c r="C199" s="1255"/>
      <c r="D199" s="1253"/>
      <c r="E199" s="1203"/>
      <c r="F199" s="1203"/>
      <c r="G199" s="1203"/>
      <c r="H199" s="1203"/>
      <c r="I199" s="1203"/>
      <c r="J199" s="1203">
        <f t="shared" si="6"/>
        <v>0</v>
      </c>
      <c r="K199" s="1203" t="e">
        <f t="shared" si="7"/>
        <v>#DIV/0!</v>
      </c>
      <c r="L199" s="1203"/>
      <c r="M199" s="1178"/>
      <c r="N199" s="1178"/>
      <c r="O199" s="1178"/>
      <c r="P199" s="1178"/>
      <c r="Q199" s="1178"/>
      <c r="R199" s="1178"/>
      <c r="S199" s="1178"/>
      <c r="T199" s="1178"/>
      <c r="U199" s="1178"/>
      <c r="V199" s="1178"/>
      <c r="W199" s="1178"/>
      <c r="X199" s="1178"/>
      <c r="Y199" s="1178"/>
      <c r="Z199" s="1178"/>
    </row>
    <row r="200" spans="1:26" ht="27.75" customHeight="1">
      <c r="A200" s="1234"/>
      <c r="B200" s="1220"/>
      <c r="C200" s="1255"/>
      <c r="D200" s="1253"/>
      <c r="E200" s="1203"/>
      <c r="F200" s="1203"/>
      <c r="G200" s="1203"/>
      <c r="H200" s="1203"/>
      <c r="I200" s="1203"/>
      <c r="J200" s="1203">
        <f t="shared" si="6"/>
        <v>0</v>
      </c>
      <c r="K200" s="1203" t="e">
        <f t="shared" si="7"/>
        <v>#DIV/0!</v>
      </c>
      <c r="L200" s="1203"/>
      <c r="M200" s="1178"/>
      <c r="N200" s="1178"/>
      <c r="O200" s="1178"/>
      <c r="P200" s="1178"/>
      <c r="Q200" s="1178"/>
      <c r="R200" s="1178"/>
      <c r="S200" s="1178"/>
      <c r="T200" s="1178"/>
      <c r="U200" s="1178"/>
      <c r="V200" s="1178"/>
      <c r="W200" s="1178"/>
      <c r="X200" s="1178"/>
      <c r="Y200" s="1178"/>
      <c r="Z200" s="1178"/>
    </row>
    <row r="201" spans="1:26" ht="27.75" customHeight="1">
      <c r="A201" s="1234"/>
      <c r="B201" s="1220"/>
      <c r="C201" s="1255"/>
      <c r="D201" s="1253"/>
      <c r="E201" s="1203"/>
      <c r="F201" s="1203"/>
      <c r="G201" s="1203"/>
      <c r="H201" s="1203"/>
      <c r="I201" s="1203"/>
      <c r="J201" s="1203">
        <f t="shared" si="6"/>
        <v>0</v>
      </c>
      <c r="K201" s="1203" t="e">
        <f t="shared" si="7"/>
        <v>#DIV/0!</v>
      </c>
      <c r="L201" s="1203"/>
      <c r="M201" s="1178"/>
      <c r="N201" s="1178"/>
      <c r="O201" s="1178"/>
      <c r="P201" s="1178"/>
      <c r="Q201" s="1178"/>
      <c r="R201" s="1178"/>
      <c r="S201" s="1178"/>
      <c r="T201" s="1178"/>
      <c r="U201" s="1178"/>
      <c r="V201" s="1178"/>
      <c r="W201" s="1178"/>
      <c r="X201" s="1178"/>
      <c r="Y201" s="1178"/>
      <c r="Z201" s="1178"/>
    </row>
    <row r="202" spans="1:26" ht="27.75" customHeight="1">
      <c r="A202" s="1234"/>
      <c r="B202" s="1220"/>
      <c r="C202" s="1255"/>
      <c r="D202" s="1253"/>
      <c r="E202" s="1203"/>
      <c r="F202" s="1203"/>
      <c r="G202" s="1203"/>
      <c r="H202" s="1203"/>
      <c r="I202" s="1203"/>
      <c r="J202" s="1203">
        <f t="shared" si="6"/>
        <v>0</v>
      </c>
      <c r="K202" s="1203" t="e">
        <f t="shared" si="7"/>
        <v>#DIV/0!</v>
      </c>
      <c r="L202" s="1203"/>
      <c r="M202" s="1178"/>
      <c r="N202" s="1178"/>
      <c r="O202" s="1178"/>
      <c r="P202" s="1178"/>
      <c r="Q202" s="1178"/>
      <c r="R202" s="1178"/>
      <c r="S202" s="1178"/>
      <c r="T202" s="1178"/>
      <c r="U202" s="1178"/>
      <c r="V202" s="1178"/>
      <c r="W202" s="1178"/>
      <c r="X202" s="1178"/>
      <c r="Y202" s="1178"/>
      <c r="Z202" s="1178"/>
    </row>
    <row r="203" spans="1:26" ht="27.75" customHeight="1">
      <c r="A203" s="1234"/>
      <c r="B203" s="1220"/>
      <c r="C203" s="1255"/>
      <c r="D203" s="1253"/>
      <c r="E203" s="1203"/>
      <c r="F203" s="1203"/>
      <c r="G203" s="1203"/>
      <c r="H203" s="1203"/>
      <c r="I203" s="1203"/>
      <c r="J203" s="1203">
        <f t="shared" si="6"/>
        <v>0</v>
      </c>
      <c r="K203" s="1203" t="e">
        <f t="shared" si="7"/>
        <v>#DIV/0!</v>
      </c>
      <c r="L203" s="1203"/>
      <c r="M203" s="1178"/>
      <c r="N203" s="1178"/>
      <c r="O203" s="1178"/>
      <c r="P203" s="1178"/>
      <c r="Q203" s="1178"/>
      <c r="R203" s="1178"/>
      <c r="S203" s="1178"/>
      <c r="T203" s="1178"/>
      <c r="U203" s="1178"/>
      <c r="V203" s="1178"/>
      <c r="W203" s="1178"/>
      <c r="X203" s="1178"/>
      <c r="Y203" s="1178"/>
      <c r="Z203" s="1178"/>
    </row>
    <row r="204" spans="1:26" ht="27.75" customHeight="1">
      <c r="A204" s="1234"/>
      <c r="B204" s="1220"/>
      <c r="C204" s="1255"/>
      <c r="D204" s="1253"/>
      <c r="E204" s="1203"/>
      <c r="F204" s="1203"/>
      <c r="G204" s="1203"/>
      <c r="H204" s="1203"/>
      <c r="I204" s="1203"/>
      <c r="J204" s="1203">
        <f t="shared" si="6"/>
        <v>0</v>
      </c>
      <c r="K204" s="1203" t="e">
        <f t="shared" si="7"/>
        <v>#DIV/0!</v>
      </c>
      <c r="L204" s="1203"/>
      <c r="M204" s="1178"/>
      <c r="N204" s="1178"/>
      <c r="O204" s="1178"/>
      <c r="P204" s="1178"/>
      <c r="Q204" s="1178"/>
      <c r="R204" s="1178"/>
      <c r="S204" s="1178"/>
      <c r="T204" s="1178"/>
      <c r="U204" s="1178"/>
      <c r="V204" s="1178"/>
      <c r="W204" s="1178"/>
      <c r="X204" s="1178"/>
      <c r="Y204" s="1178"/>
      <c r="Z204" s="1178"/>
    </row>
    <row r="205" spans="1:26" ht="27.75" customHeight="1">
      <c r="A205" s="1234"/>
      <c r="B205" s="1220"/>
      <c r="C205" s="1255"/>
      <c r="D205" s="1253"/>
      <c r="E205" s="1203"/>
      <c r="F205" s="1203"/>
      <c r="G205" s="1203"/>
      <c r="H205" s="1203"/>
      <c r="I205" s="1203"/>
      <c r="J205" s="1203">
        <f t="shared" si="6"/>
        <v>0</v>
      </c>
      <c r="K205" s="1203" t="e">
        <f t="shared" si="7"/>
        <v>#DIV/0!</v>
      </c>
      <c r="L205" s="1203"/>
      <c r="M205" s="1178"/>
      <c r="N205" s="1178"/>
      <c r="O205" s="1178"/>
      <c r="P205" s="1178"/>
      <c r="Q205" s="1178"/>
      <c r="R205" s="1178"/>
      <c r="S205" s="1178"/>
      <c r="T205" s="1178"/>
      <c r="U205" s="1178"/>
      <c r="V205" s="1178"/>
      <c r="W205" s="1178"/>
      <c r="X205" s="1178"/>
      <c r="Y205" s="1178"/>
      <c r="Z205" s="1178"/>
    </row>
    <row r="206" spans="1:26" ht="27.75" customHeight="1">
      <c r="A206" s="1234"/>
      <c r="B206" s="1220"/>
      <c r="C206" s="1255"/>
      <c r="D206" s="1253"/>
      <c r="E206" s="1203"/>
      <c r="F206" s="1203"/>
      <c r="G206" s="1203"/>
      <c r="H206" s="1203"/>
      <c r="I206" s="1203"/>
      <c r="J206" s="1203">
        <f t="shared" si="6"/>
        <v>0</v>
      </c>
      <c r="K206" s="1203" t="e">
        <f t="shared" si="7"/>
        <v>#DIV/0!</v>
      </c>
      <c r="L206" s="1203"/>
      <c r="M206" s="1178"/>
      <c r="N206" s="1178"/>
      <c r="O206" s="1178"/>
      <c r="P206" s="1178"/>
      <c r="Q206" s="1178"/>
      <c r="R206" s="1178"/>
      <c r="S206" s="1178"/>
      <c r="T206" s="1178"/>
      <c r="U206" s="1178"/>
      <c r="V206" s="1178"/>
      <c r="W206" s="1178"/>
      <c r="X206" s="1178"/>
      <c r="Y206" s="1178"/>
      <c r="Z206" s="1178"/>
    </row>
    <row r="207" spans="1:26" ht="27.75" customHeight="1">
      <c r="A207" s="1234"/>
      <c r="B207" s="1220"/>
      <c r="C207" s="1255"/>
      <c r="D207" s="1253"/>
      <c r="E207" s="1203"/>
      <c r="F207" s="1203"/>
      <c r="G207" s="1203"/>
      <c r="H207" s="1203"/>
      <c r="I207" s="1203"/>
      <c r="J207" s="1203">
        <f t="shared" si="6"/>
        <v>0</v>
      </c>
      <c r="K207" s="1203" t="e">
        <f t="shared" si="7"/>
        <v>#DIV/0!</v>
      </c>
      <c r="L207" s="1203"/>
      <c r="M207" s="1178"/>
      <c r="N207" s="1178"/>
      <c r="O207" s="1178"/>
      <c r="P207" s="1178"/>
      <c r="Q207" s="1178"/>
      <c r="R207" s="1178"/>
      <c r="S207" s="1178"/>
      <c r="T207" s="1178"/>
      <c r="U207" s="1178"/>
      <c r="V207" s="1178"/>
      <c r="W207" s="1178"/>
      <c r="X207" s="1178"/>
      <c r="Y207" s="1178"/>
      <c r="Z207" s="1178"/>
    </row>
    <row r="208" spans="1:26" ht="27.75" customHeight="1">
      <c r="A208" s="1234"/>
      <c r="B208" s="1220"/>
      <c r="C208" s="1255"/>
      <c r="D208" s="1253"/>
      <c r="E208" s="1203"/>
      <c r="F208" s="1203"/>
      <c r="G208" s="1203"/>
      <c r="H208" s="1203"/>
      <c r="I208" s="1203"/>
      <c r="J208" s="1203">
        <f t="shared" si="6"/>
        <v>0</v>
      </c>
      <c r="K208" s="1203" t="e">
        <f t="shared" si="7"/>
        <v>#DIV/0!</v>
      </c>
      <c r="L208" s="1203"/>
      <c r="M208" s="1178"/>
      <c r="N208" s="1178"/>
      <c r="O208" s="1178"/>
      <c r="P208" s="1178"/>
      <c r="Q208" s="1178"/>
      <c r="R208" s="1178"/>
      <c r="S208" s="1178"/>
      <c r="T208" s="1178"/>
      <c r="U208" s="1178"/>
      <c r="V208" s="1178"/>
      <c r="W208" s="1178"/>
      <c r="X208" s="1178"/>
      <c r="Y208" s="1178"/>
      <c r="Z208" s="1178"/>
    </row>
    <row r="209" spans="1:26" ht="27.75" customHeight="1">
      <c r="A209" s="1234"/>
      <c r="B209" s="1220"/>
      <c r="C209" s="1255"/>
      <c r="D209" s="1253"/>
      <c r="E209" s="1203"/>
      <c r="F209" s="1203"/>
      <c r="G209" s="1203"/>
      <c r="H209" s="1203"/>
      <c r="I209" s="1203"/>
      <c r="J209" s="1203">
        <f t="shared" si="6"/>
        <v>0</v>
      </c>
      <c r="K209" s="1203" t="e">
        <f t="shared" si="7"/>
        <v>#DIV/0!</v>
      </c>
      <c r="L209" s="1203"/>
      <c r="M209" s="1178"/>
      <c r="N209" s="1178"/>
      <c r="O209" s="1178"/>
      <c r="P209" s="1178"/>
      <c r="Q209" s="1178"/>
      <c r="R209" s="1178"/>
      <c r="S209" s="1178"/>
      <c r="T209" s="1178"/>
      <c r="U209" s="1178"/>
      <c r="V209" s="1178"/>
      <c r="W209" s="1178"/>
      <c r="X209" s="1178"/>
      <c r="Y209" s="1178"/>
      <c r="Z209" s="1178"/>
    </row>
    <row r="210" spans="1:26" ht="27.75" customHeight="1">
      <c r="A210" s="1234"/>
      <c r="B210" s="1220"/>
      <c r="C210" s="1255"/>
      <c r="D210" s="1253"/>
      <c r="E210" s="1203"/>
      <c r="F210" s="1203"/>
      <c r="G210" s="1203"/>
      <c r="H210" s="1203"/>
      <c r="I210" s="1203"/>
      <c r="J210" s="1203">
        <f t="shared" si="6"/>
        <v>0</v>
      </c>
      <c r="K210" s="1203" t="e">
        <f t="shared" si="7"/>
        <v>#DIV/0!</v>
      </c>
      <c r="L210" s="1203"/>
      <c r="M210" s="1178"/>
      <c r="N210" s="1178"/>
      <c r="O210" s="1178"/>
      <c r="P210" s="1178"/>
      <c r="Q210" s="1178"/>
      <c r="R210" s="1178"/>
      <c r="S210" s="1178"/>
      <c r="T210" s="1178"/>
      <c r="U210" s="1178"/>
      <c r="V210" s="1178"/>
      <c r="W210" s="1178"/>
      <c r="X210" s="1178"/>
      <c r="Y210" s="1178"/>
      <c r="Z210" s="1178"/>
    </row>
    <row r="211" spans="1:26" ht="27.75" customHeight="1">
      <c r="A211" s="1234"/>
      <c r="B211" s="1220"/>
      <c r="C211" s="1255"/>
      <c r="D211" s="1253"/>
      <c r="E211" s="1203"/>
      <c r="F211" s="1203"/>
      <c r="G211" s="1203"/>
      <c r="H211" s="1203"/>
      <c r="I211" s="1203"/>
      <c r="J211" s="1203">
        <f t="shared" si="6"/>
        <v>0</v>
      </c>
      <c r="K211" s="1203" t="e">
        <f t="shared" si="7"/>
        <v>#DIV/0!</v>
      </c>
      <c r="L211" s="1203"/>
      <c r="M211" s="1178"/>
      <c r="N211" s="1178"/>
      <c r="O211" s="1178"/>
      <c r="P211" s="1178"/>
      <c r="Q211" s="1178"/>
      <c r="R211" s="1178"/>
      <c r="S211" s="1178"/>
      <c r="T211" s="1178"/>
      <c r="U211" s="1178"/>
      <c r="V211" s="1178"/>
      <c r="W211" s="1178"/>
      <c r="X211" s="1178"/>
      <c r="Y211" s="1178"/>
      <c r="Z211" s="1178"/>
    </row>
    <row r="212" spans="1:26" ht="27.75" customHeight="1">
      <c r="A212" s="1234"/>
      <c r="B212" s="1220"/>
      <c r="C212" s="1255"/>
      <c r="D212" s="1253"/>
      <c r="E212" s="1203"/>
      <c r="F212" s="1203"/>
      <c r="G212" s="1203"/>
      <c r="H212" s="1203"/>
      <c r="I212" s="1203"/>
      <c r="J212" s="1203">
        <f t="shared" si="6"/>
        <v>0</v>
      </c>
      <c r="K212" s="1203" t="e">
        <f t="shared" si="7"/>
        <v>#DIV/0!</v>
      </c>
      <c r="L212" s="1203"/>
      <c r="M212" s="1178"/>
      <c r="N212" s="1178"/>
      <c r="O212" s="1178"/>
      <c r="P212" s="1178"/>
      <c r="Q212" s="1178"/>
      <c r="R212" s="1178"/>
      <c r="S212" s="1178"/>
      <c r="T212" s="1178"/>
      <c r="U212" s="1178"/>
      <c r="V212" s="1178"/>
      <c r="W212" s="1178"/>
      <c r="X212" s="1178"/>
      <c r="Y212" s="1178"/>
      <c r="Z212" s="1178"/>
    </row>
    <row r="213" spans="1:26" ht="27.75" customHeight="1">
      <c r="A213" s="1234"/>
      <c r="B213" s="1220"/>
      <c r="C213" s="1255"/>
      <c r="D213" s="1253"/>
      <c r="E213" s="1203"/>
      <c r="F213" s="1203"/>
      <c r="G213" s="1203"/>
      <c r="H213" s="1203"/>
      <c r="I213" s="1203"/>
      <c r="J213" s="1203">
        <f t="shared" si="6"/>
        <v>0</v>
      </c>
      <c r="K213" s="1203" t="e">
        <f t="shared" si="7"/>
        <v>#DIV/0!</v>
      </c>
      <c r="L213" s="1203"/>
      <c r="M213" s="1178"/>
      <c r="N213" s="1178"/>
      <c r="O213" s="1178"/>
      <c r="P213" s="1178"/>
      <c r="Q213" s="1178"/>
      <c r="R213" s="1178"/>
      <c r="S213" s="1178"/>
      <c r="T213" s="1178"/>
      <c r="U213" s="1178"/>
      <c r="V213" s="1178"/>
      <c r="W213" s="1178"/>
      <c r="X213" s="1178"/>
      <c r="Y213" s="1178"/>
      <c r="Z213" s="1178"/>
    </row>
    <row r="214" spans="1:26" ht="27.75" customHeight="1">
      <c r="A214" s="1234"/>
      <c r="B214" s="1220"/>
      <c r="C214" s="1255"/>
      <c r="D214" s="1253"/>
      <c r="E214" s="1203"/>
      <c r="F214" s="1203"/>
      <c r="G214" s="1203"/>
      <c r="H214" s="1203"/>
      <c r="I214" s="1203"/>
      <c r="J214" s="1203">
        <f t="shared" si="6"/>
        <v>0</v>
      </c>
      <c r="K214" s="1203" t="e">
        <f t="shared" si="7"/>
        <v>#DIV/0!</v>
      </c>
      <c r="L214" s="1203"/>
      <c r="M214" s="1178"/>
      <c r="N214" s="1178"/>
      <c r="O214" s="1178"/>
      <c r="P214" s="1178"/>
      <c r="Q214" s="1178"/>
      <c r="R214" s="1178"/>
      <c r="S214" s="1178"/>
      <c r="T214" s="1178"/>
      <c r="U214" s="1178"/>
      <c r="V214" s="1178"/>
      <c r="W214" s="1178"/>
      <c r="X214" s="1178"/>
      <c r="Y214" s="1178"/>
      <c r="Z214" s="1178"/>
    </row>
    <row r="215" spans="1:26" ht="27.75" customHeight="1">
      <c r="A215" s="1234"/>
      <c r="B215" s="1220"/>
      <c r="C215" s="1255"/>
      <c r="D215" s="1253"/>
      <c r="E215" s="1203"/>
      <c r="F215" s="1203"/>
      <c r="G215" s="1203"/>
      <c r="H215" s="1203"/>
      <c r="I215" s="1203"/>
      <c r="J215" s="1203">
        <f t="shared" si="6"/>
        <v>0</v>
      </c>
      <c r="K215" s="1203" t="e">
        <f t="shared" si="7"/>
        <v>#DIV/0!</v>
      </c>
      <c r="L215" s="1203"/>
      <c r="M215" s="1178"/>
      <c r="N215" s="1178"/>
      <c r="O215" s="1178"/>
      <c r="P215" s="1178"/>
      <c r="Q215" s="1178"/>
      <c r="R215" s="1178"/>
      <c r="S215" s="1178"/>
      <c r="T215" s="1178"/>
      <c r="U215" s="1178"/>
      <c r="V215" s="1178"/>
      <c r="W215" s="1178"/>
      <c r="X215" s="1178"/>
      <c r="Y215" s="1178"/>
      <c r="Z215" s="1178"/>
    </row>
    <row r="216" spans="1:26" ht="27.75" customHeight="1">
      <c r="A216" s="1234"/>
      <c r="B216" s="1220"/>
      <c r="C216" s="1255"/>
      <c r="D216" s="1253"/>
      <c r="E216" s="1203"/>
      <c r="F216" s="1203"/>
      <c r="G216" s="1203"/>
      <c r="H216" s="1203"/>
      <c r="I216" s="1203"/>
      <c r="J216" s="1203">
        <f t="shared" si="6"/>
        <v>0</v>
      </c>
      <c r="K216" s="1203" t="e">
        <f t="shared" si="7"/>
        <v>#DIV/0!</v>
      </c>
      <c r="L216" s="1203"/>
      <c r="M216" s="1178"/>
      <c r="N216" s="1178"/>
      <c r="O216" s="1178"/>
      <c r="P216" s="1178"/>
      <c r="Q216" s="1178"/>
      <c r="R216" s="1178"/>
      <c r="S216" s="1178"/>
      <c r="T216" s="1178"/>
      <c r="U216" s="1178"/>
      <c r="V216" s="1178"/>
      <c r="W216" s="1178"/>
      <c r="X216" s="1178"/>
      <c r="Y216" s="1178"/>
      <c r="Z216" s="1178"/>
    </row>
    <row r="217" spans="1:26" ht="27.75" customHeight="1">
      <c r="A217" s="1234"/>
      <c r="B217" s="1220"/>
      <c r="C217" s="1255"/>
      <c r="D217" s="1253"/>
      <c r="E217" s="1203"/>
      <c r="F217" s="1203"/>
      <c r="G217" s="1203"/>
      <c r="H217" s="1203"/>
      <c r="I217" s="1203"/>
      <c r="J217" s="1203">
        <f t="shared" si="6"/>
        <v>0</v>
      </c>
      <c r="K217" s="1203" t="e">
        <f t="shared" si="7"/>
        <v>#DIV/0!</v>
      </c>
      <c r="L217" s="1203"/>
      <c r="M217" s="1178"/>
      <c r="N217" s="1178"/>
      <c r="O217" s="1178"/>
      <c r="P217" s="1178"/>
      <c r="Q217" s="1178"/>
      <c r="R217" s="1178"/>
      <c r="S217" s="1178"/>
      <c r="T217" s="1178"/>
      <c r="U217" s="1178"/>
      <c r="V217" s="1178"/>
      <c r="W217" s="1178"/>
      <c r="X217" s="1178"/>
      <c r="Y217" s="1178"/>
      <c r="Z217" s="1178"/>
    </row>
    <row r="218" spans="1:26" ht="27.75" customHeight="1">
      <c r="A218" s="1234"/>
      <c r="B218" s="1220"/>
      <c r="C218" s="1255"/>
      <c r="D218" s="1253"/>
      <c r="E218" s="1203"/>
      <c r="F218" s="1203"/>
      <c r="G218" s="1203"/>
      <c r="H218" s="1203"/>
      <c r="I218" s="1203"/>
      <c r="J218" s="1203">
        <f t="shared" si="6"/>
        <v>0</v>
      </c>
      <c r="K218" s="1203" t="e">
        <f t="shared" si="7"/>
        <v>#DIV/0!</v>
      </c>
      <c r="L218" s="1203"/>
      <c r="M218" s="1178"/>
      <c r="N218" s="1178"/>
      <c r="O218" s="1178"/>
      <c r="P218" s="1178"/>
      <c r="Q218" s="1178"/>
      <c r="R218" s="1178"/>
      <c r="S218" s="1178"/>
      <c r="T218" s="1178"/>
      <c r="U218" s="1178"/>
      <c r="V218" s="1178"/>
      <c r="W218" s="1178"/>
      <c r="X218" s="1178"/>
      <c r="Y218" s="1178"/>
      <c r="Z218" s="1178"/>
    </row>
    <row r="219" spans="1:26" ht="27.75" customHeight="1">
      <c r="A219" s="1234"/>
      <c r="B219" s="1220"/>
      <c r="C219" s="1255"/>
      <c r="D219" s="1253"/>
      <c r="E219" s="1203"/>
      <c r="F219" s="1203"/>
      <c r="G219" s="1203"/>
      <c r="H219" s="1203"/>
      <c r="I219" s="1203"/>
      <c r="J219" s="1203">
        <f t="shared" si="6"/>
        <v>0</v>
      </c>
      <c r="K219" s="1203" t="e">
        <f t="shared" si="7"/>
        <v>#DIV/0!</v>
      </c>
      <c r="L219" s="1203"/>
      <c r="M219" s="1178"/>
      <c r="N219" s="1178"/>
      <c r="O219" s="1178"/>
      <c r="P219" s="1178"/>
      <c r="Q219" s="1178"/>
      <c r="R219" s="1178"/>
      <c r="S219" s="1178"/>
      <c r="T219" s="1178"/>
      <c r="U219" s="1178"/>
      <c r="V219" s="1178"/>
      <c r="W219" s="1178"/>
      <c r="X219" s="1178"/>
      <c r="Y219" s="1178"/>
      <c r="Z219" s="1178"/>
    </row>
    <row r="220" spans="1:26" ht="27.75" customHeight="1">
      <c r="A220" s="1234"/>
      <c r="B220" s="1220"/>
      <c r="C220" s="1255"/>
      <c r="D220" s="1253"/>
      <c r="E220" s="1203"/>
      <c r="F220" s="1203"/>
      <c r="G220" s="1203"/>
      <c r="H220" s="1203"/>
      <c r="I220" s="1203"/>
      <c r="J220" s="1203">
        <f t="shared" si="6"/>
        <v>0</v>
      </c>
      <c r="K220" s="1203" t="e">
        <f t="shared" si="7"/>
        <v>#DIV/0!</v>
      </c>
      <c r="L220" s="1203"/>
      <c r="M220" s="1178"/>
      <c r="N220" s="1178"/>
      <c r="O220" s="1178"/>
      <c r="P220" s="1178"/>
      <c r="Q220" s="1178"/>
      <c r="R220" s="1178"/>
      <c r="S220" s="1178"/>
      <c r="T220" s="1178"/>
      <c r="U220" s="1178"/>
      <c r="V220" s="1178"/>
      <c r="W220" s="1178"/>
      <c r="X220" s="1178"/>
      <c r="Y220" s="1178"/>
      <c r="Z220" s="1178"/>
    </row>
    <row r="221" spans="1:26" ht="27.75" customHeight="1">
      <c r="A221" s="1234"/>
      <c r="B221" s="1220"/>
      <c r="C221" s="1255"/>
      <c r="D221" s="1257"/>
      <c r="E221" s="1203"/>
      <c r="F221" s="1203"/>
      <c r="G221" s="1203"/>
      <c r="H221" s="1203"/>
      <c r="I221" s="1203"/>
      <c r="J221" s="1203">
        <f>SUM(J180:J220)</f>
        <v>0</v>
      </c>
      <c r="K221" s="1203" t="e">
        <f t="shared" si="7"/>
        <v>#DIV/0!</v>
      </c>
      <c r="L221" s="1203"/>
      <c r="M221" s="1178"/>
      <c r="N221" s="1178"/>
      <c r="O221" s="1178"/>
      <c r="P221" s="1178"/>
      <c r="Q221" s="1178"/>
      <c r="R221" s="1178"/>
      <c r="S221" s="1178"/>
      <c r="T221" s="1178"/>
      <c r="U221" s="1178"/>
      <c r="V221" s="1178"/>
      <c r="W221" s="1178"/>
      <c r="X221" s="1178"/>
      <c r="Y221" s="1178"/>
      <c r="Z221" s="1178"/>
    </row>
    <row r="222" spans="1:26" ht="27.75" customHeight="1">
      <c r="A222" s="1213"/>
      <c r="B222" s="1258"/>
      <c r="C222" s="1250"/>
      <c r="D222" s="1250"/>
      <c r="E222" s="1251"/>
      <c r="F222" s="1251"/>
      <c r="G222" s="1251"/>
      <c r="H222" s="1251"/>
      <c r="I222" s="1251"/>
      <c r="J222" s="1251"/>
      <c r="K222" s="1251"/>
      <c r="L222" s="1178"/>
      <c r="M222" s="1178"/>
      <c r="N222" s="1178"/>
      <c r="O222" s="1178"/>
      <c r="P222" s="1178"/>
      <c r="Q222" s="1178"/>
      <c r="R222" s="1178"/>
      <c r="S222" s="1178"/>
      <c r="T222" s="1178"/>
      <c r="U222" s="1178"/>
      <c r="V222" s="1178"/>
      <c r="W222" s="1178"/>
      <c r="X222" s="1178"/>
      <c r="Y222" s="1178"/>
      <c r="Z222" s="1178"/>
    </row>
    <row r="223" spans="1:26" ht="27.75" customHeight="1">
      <c r="A223" s="1249"/>
      <c r="B223" s="1208" t="s">
        <v>534</v>
      </c>
      <c r="C223" s="1250"/>
      <c r="D223" s="1250"/>
      <c r="E223" s="1251"/>
      <c r="F223" s="1251"/>
      <c r="G223" s="1251"/>
      <c r="H223" s="1251"/>
      <c r="I223" s="1251"/>
      <c r="J223" s="1251"/>
      <c r="K223" s="1251"/>
      <c r="L223" s="1178"/>
      <c r="M223" s="1178"/>
      <c r="N223" s="1178"/>
      <c r="O223" s="1178"/>
      <c r="P223" s="1178"/>
      <c r="Q223" s="1178"/>
      <c r="R223" s="1178"/>
      <c r="S223" s="1178"/>
      <c r="T223" s="1178"/>
      <c r="U223" s="1178"/>
      <c r="V223" s="1178"/>
      <c r="W223" s="1178"/>
      <c r="X223" s="1178"/>
      <c r="Y223" s="1178"/>
      <c r="Z223" s="1178"/>
    </row>
    <row r="224" spans="1:26" ht="27.75" customHeight="1">
      <c r="A224" s="1213"/>
      <c r="B224" s="1205" t="s">
        <v>535</v>
      </c>
      <c r="C224" s="1250"/>
      <c r="D224" s="1250"/>
      <c r="E224" s="1251"/>
      <c r="F224" s="1251"/>
      <c r="G224" s="1251"/>
      <c r="H224" s="1251"/>
      <c r="I224" s="1251"/>
      <c r="J224" s="1251"/>
      <c r="K224" s="1251"/>
      <c r="L224" s="1178"/>
      <c r="M224" s="1178"/>
      <c r="N224" s="1178"/>
      <c r="O224" s="1178"/>
      <c r="P224" s="1178"/>
      <c r="Q224" s="1178"/>
      <c r="R224" s="1178"/>
      <c r="S224" s="1178"/>
      <c r="T224" s="1178"/>
      <c r="U224" s="1178"/>
      <c r="V224" s="1178"/>
      <c r="W224" s="1178"/>
      <c r="X224" s="1178"/>
      <c r="Y224" s="1178"/>
      <c r="Z224" s="1178"/>
    </row>
    <row r="225" spans="1:26" ht="27.75" customHeight="1">
      <c r="A225" s="1213"/>
      <c r="B225" s="1205" t="s">
        <v>536</v>
      </c>
      <c r="C225" s="1250"/>
      <c r="D225" s="1250"/>
      <c r="E225" s="1251"/>
      <c r="F225" s="1251"/>
      <c r="G225" s="1251"/>
      <c r="H225" s="1251"/>
      <c r="I225" s="1251"/>
      <c r="J225" s="1251"/>
      <c r="K225" s="1251"/>
      <c r="L225" s="1178"/>
      <c r="M225" s="1178"/>
      <c r="N225" s="1178"/>
      <c r="O225" s="1178"/>
      <c r="P225" s="1178"/>
      <c r="Q225" s="1178"/>
      <c r="R225" s="1178"/>
      <c r="S225" s="1178"/>
      <c r="T225" s="1178"/>
      <c r="U225" s="1178"/>
      <c r="V225" s="1178"/>
      <c r="W225" s="1178"/>
      <c r="X225" s="1178"/>
      <c r="Y225" s="1178"/>
      <c r="Z225" s="1178"/>
    </row>
    <row r="226" spans="1:26" ht="27.75" customHeight="1">
      <c r="A226" s="1213"/>
      <c r="B226" s="1214" t="s">
        <v>133</v>
      </c>
      <c r="C226" s="1248"/>
      <c r="D226" s="1248"/>
      <c r="E226" s="1217"/>
      <c r="F226" s="1217"/>
      <c r="G226" s="1217"/>
      <c r="H226" s="1217"/>
      <c r="I226" s="1217"/>
      <c r="J226" s="1217"/>
      <c r="K226" s="1217"/>
      <c r="L226" s="1178"/>
      <c r="M226" s="1178"/>
      <c r="N226" s="1178"/>
      <c r="O226" s="1178"/>
      <c r="P226" s="1178"/>
      <c r="Q226" s="1178"/>
      <c r="R226" s="1178"/>
      <c r="S226" s="1178"/>
      <c r="T226" s="1178"/>
      <c r="U226" s="1178"/>
      <c r="V226" s="1178"/>
      <c r="W226" s="1178"/>
      <c r="X226" s="1178"/>
      <c r="Y226" s="1178"/>
      <c r="Z226" s="1178"/>
    </row>
    <row r="227" spans="1:26" ht="27.75" customHeight="1">
      <c r="A227" s="1213"/>
      <c r="B227" s="1214" t="s">
        <v>145</v>
      </c>
      <c r="C227" s="1259" t="s">
        <v>537</v>
      </c>
      <c r="D227" s="1248"/>
      <c r="E227" s="1217"/>
      <c r="F227" s="1217"/>
      <c r="G227" s="1217"/>
      <c r="H227" s="1217"/>
      <c r="I227" s="1217"/>
      <c r="J227" s="1217"/>
      <c r="K227" s="1217"/>
      <c r="L227" s="1178"/>
      <c r="M227" s="1178"/>
      <c r="N227" s="1178"/>
      <c r="O227" s="1178"/>
      <c r="P227" s="1178"/>
      <c r="Q227" s="1178"/>
      <c r="R227" s="1178"/>
      <c r="S227" s="1178"/>
      <c r="T227" s="1178"/>
      <c r="U227" s="1178"/>
      <c r="V227" s="1178"/>
      <c r="W227" s="1178"/>
      <c r="X227" s="1178"/>
      <c r="Y227" s="1178"/>
      <c r="Z227" s="1178"/>
    </row>
    <row r="228" spans="1:26" ht="27.75" customHeight="1">
      <c r="A228" s="1213"/>
      <c r="B228" s="1214" t="s">
        <v>151</v>
      </c>
      <c r="C228" s="1248"/>
      <c r="D228" s="1248"/>
      <c r="E228" s="1217"/>
      <c r="F228" s="1217"/>
      <c r="G228" s="1217"/>
      <c r="H228" s="1217"/>
      <c r="I228" s="1217"/>
      <c r="J228" s="1217"/>
      <c r="K228" s="1217"/>
      <c r="L228" s="1178"/>
      <c r="M228" s="1178"/>
      <c r="N228" s="1178"/>
      <c r="O228" s="1178"/>
      <c r="P228" s="1178"/>
      <c r="Q228" s="1178"/>
      <c r="R228" s="1178"/>
      <c r="S228" s="1178"/>
      <c r="T228" s="1178"/>
      <c r="U228" s="1178"/>
      <c r="V228" s="1178"/>
      <c r="W228" s="1178"/>
      <c r="X228" s="1178"/>
      <c r="Y228" s="1178"/>
      <c r="Z228" s="1178"/>
    </row>
    <row r="229" spans="1:26" ht="27.75" customHeight="1">
      <c r="A229" s="1213"/>
      <c r="B229" s="1218" t="s">
        <v>70</v>
      </c>
      <c r="C229" s="1248"/>
      <c r="D229" s="1248"/>
      <c r="E229" s="1217"/>
      <c r="F229" s="1217"/>
      <c r="G229" s="1217"/>
      <c r="H229" s="1217"/>
      <c r="I229" s="1217"/>
      <c r="J229" s="1217"/>
      <c r="K229" s="1217"/>
      <c r="L229" s="1178"/>
      <c r="M229" s="1178"/>
      <c r="N229" s="1178"/>
      <c r="O229" s="1178"/>
      <c r="P229" s="1178"/>
      <c r="Q229" s="1178"/>
      <c r="R229" s="1178"/>
      <c r="S229" s="1178"/>
      <c r="T229" s="1178"/>
      <c r="U229" s="1178"/>
      <c r="V229" s="1178"/>
      <c r="W229" s="1178"/>
      <c r="X229" s="1178"/>
      <c r="Y229" s="1178"/>
      <c r="Z229" s="1178"/>
    </row>
    <row r="230" spans="1:26" ht="27.75" customHeight="1">
      <c r="A230" s="1260"/>
      <c r="B230" s="1261"/>
      <c r="C230" s="1262"/>
      <c r="D230" s="1262"/>
      <c r="E230" s="1263"/>
      <c r="F230" s="1263"/>
      <c r="G230" s="1263"/>
      <c r="H230" s="1263"/>
      <c r="I230" s="1263"/>
      <c r="J230" s="1263"/>
      <c r="K230" s="1263"/>
      <c r="L230" s="1178"/>
      <c r="M230" s="1178"/>
      <c r="N230" s="1178"/>
      <c r="O230" s="1178"/>
      <c r="P230" s="1178"/>
      <c r="Q230" s="1178"/>
      <c r="R230" s="1178"/>
      <c r="S230" s="1178"/>
      <c r="T230" s="1178"/>
      <c r="U230" s="1178"/>
      <c r="V230" s="1178"/>
      <c r="W230" s="1178"/>
      <c r="X230" s="1178"/>
      <c r="Y230" s="1178"/>
      <c r="Z230" s="1178"/>
    </row>
    <row r="231" spans="1:26" ht="27.75" customHeight="1">
      <c r="A231" s="1264"/>
      <c r="B231" s="1261"/>
      <c r="C231" s="1262"/>
      <c r="D231" s="1262"/>
      <c r="E231" s="1263"/>
      <c r="F231" s="1263"/>
      <c r="G231" s="1263"/>
      <c r="H231" s="1263"/>
      <c r="I231" s="1263"/>
      <c r="J231" s="1263"/>
      <c r="K231" s="1263"/>
      <c r="L231" s="1178"/>
      <c r="M231" s="1178"/>
      <c r="N231" s="1178"/>
      <c r="O231" s="1178"/>
      <c r="P231" s="1178"/>
      <c r="Q231" s="1178"/>
      <c r="R231" s="1178"/>
      <c r="S231" s="1178"/>
      <c r="T231" s="1178"/>
      <c r="U231" s="1178"/>
      <c r="V231" s="1178"/>
      <c r="W231" s="1178"/>
      <c r="X231" s="1178"/>
      <c r="Y231" s="1178"/>
      <c r="Z231" s="1178"/>
    </row>
    <row r="232" spans="1:26" ht="27.75" customHeight="1">
      <c r="A232" s="1264"/>
      <c r="B232" s="1265"/>
      <c r="C232" s="1266"/>
      <c r="D232" s="1266"/>
      <c r="E232" s="1267"/>
      <c r="F232" s="1267"/>
      <c r="G232" s="1267"/>
      <c r="H232" s="1267"/>
      <c r="I232" s="1267"/>
      <c r="J232" s="1267"/>
      <c r="K232" s="1267"/>
      <c r="L232" s="1178"/>
      <c r="M232" s="1178"/>
      <c r="N232" s="1178"/>
      <c r="O232" s="1178"/>
      <c r="P232" s="1178"/>
      <c r="Q232" s="1178"/>
      <c r="R232" s="1178"/>
      <c r="S232" s="1178"/>
      <c r="T232" s="1178"/>
      <c r="U232" s="1178"/>
      <c r="V232" s="1178"/>
      <c r="W232" s="1178"/>
      <c r="X232" s="1178"/>
      <c r="Y232" s="1178"/>
      <c r="Z232" s="1178"/>
    </row>
    <row r="233" spans="1:26" ht="27.75" customHeight="1">
      <c r="A233" s="1268"/>
      <c r="B233" s="1269"/>
      <c r="C233" s="1270"/>
      <c r="D233" s="1270"/>
      <c r="E233" s="1271"/>
      <c r="F233" s="1271"/>
      <c r="G233" s="1271"/>
      <c r="H233" s="1271"/>
      <c r="I233" s="1271"/>
      <c r="J233" s="1271"/>
      <c r="K233" s="1271"/>
      <c r="L233" s="1178"/>
      <c r="M233" s="1178"/>
      <c r="N233" s="1178"/>
      <c r="O233" s="1178"/>
      <c r="P233" s="1178"/>
      <c r="Q233" s="1178"/>
      <c r="R233" s="1178"/>
      <c r="S233" s="1178"/>
      <c r="T233" s="1178"/>
      <c r="U233" s="1178"/>
      <c r="V233" s="1178"/>
      <c r="W233" s="1178"/>
      <c r="X233" s="1178"/>
      <c r="Y233" s="1178"/>
      <c r="Z233" s="1178"/>
    </row>
    <row r="234" spans="1:26" ht="27.75" customHeight="1">
      <c r="A234" s="1200" t="s">
        <v>524</v>
      </c>
      <c r="B234" s="1200" t="s">
        <v>538</v>
      </c>
      <c r="C234" s="1272"/>
      <c r="D234" s="1273"/>
      <c r="E234" s="1274"/>
      <c r="F234" s="1274"/>
      <c r="G234" s="1274"/>
      <c r="H234" s="1274"/>
      <c r="I234" s="1274"/>
      <c r="J234" s="1274"/>
      <c r="K234" s="1274"/>
      <c r="L234" s="1178"/>
      <c r="M234" s="1178"/>
      <c r="N234" s="1178"/>
      <c r="O234" s="1178"/>
      <c r="P234" s="1178"/>
      <c r="Q234" s="1178"/>
      <c r="R234" s="1178"/>
      <c r="S234" s="1178"/>
      <c r="T234" s="1178"/>
      <c r="U234" s="1178"/>
      <c r="V234" s="1178"/>
      <c r="W234" s="1178"/>
      <c r="X234" s="1178"/>
      <c r="Y234" s="1178"/>
      <c r="Z234" s="1178"/>
    </row>
    <row r="235" spans="1:26" ht="27.75" customHeight="1">
      <c r="A235" s="1204" t="s">
        <v>519</v>
      </c>
      <c r="B235" s="1205" t="s">
        <v>539</v>
      </c>
      <c r="C235" s="1275"/>
      <c r="D235" s="1250"/>
      <c r="E235" s="1251"/>
      <c r="F235" s="1251"/>
      <c r="G235" s="1251"/>
      <c r="H235" s="1251"/>
      <c r="I235" s="1251"/>
      <c r="J235" s="1251"/>
      <c r="K235" s="1251"/>
      <c r="L235" s="1178"/>
      <c r="M235" s="1178"/>
      <c r="N235" s="1178"/>
      <c r="O235" s="1178"/>
      <c r="P235" s="1178"/>
      <c r="Q235" s="1178"/>
      <c r="R235" s="1178"/>
      <c r="S235" s="1178"/>
      <c r="T235" s="1178"/>
      <c r="U235" s="1178"/>
      <c r="V235" s="1178"/>
      <c r="W235" s="1178"/>
      <c r="X235" s="1178"/>
      <c r="Y235" s="1178"/>
      <c r="Z235" s="1178"/>
    </row>
    <row r="236" spans="1:26" ht="27.75" customHeight="1">
      <c r="A236" s="1276"/>
      <c r="B236" s="1205" t="s">
        <v>540</v>
      </c>
      <c r="C236" s="1275"/>
      <c r="D236" s="1250"/>
      <c r="E236" s="1251"/>
      <c r="F236" s="1251"/>
      <c r="G236" s="1251"/>
      <c r="H236" s="1251"/>
      <c r="I236" s="1251"/>
      <c r="J236" s="1251"/>
      <c r="K236" s="1251"/>
      <c r="L236" s="1178"/>
      <c r="M236" s="1178"/>
      <c r="N236" s="1178"/>
      <c r="O236" s="1178"/>
      <c r="P236" s="1178"/>
      <c r="Q236" s="1178"/>
      <c r="R236" s="1178"/>
      <c r="S236" s="1178"/>
      <c r="T236" s="1178"/>
      <c r="U236" s="1178"/>
      <c r="V236" s="1178"/>
      <c r="W236" s="1178"/>
      <c r="X236" s="1178"/>
      <c r="Y236" s="1178"/>
      <c r="Z236" s="1178"/>
    </row>
    <row r="237" spans="1:26" ht="27.75" customHeight="1">
      <c r="A237" s="1213"/>
      <c r="B237" s="1214" t="s">
        <v>541</v>
      </c>
      <c r="C237" s="1255"/>
      <c r="D237" s="1248"/>
      <c r="E237" s="1217"/>
      <c r="F237" s="1217"/>
      <c r="G237" s="1217"/>
      <c r="H237" s="1217"/>
      <c r="I237" s="1217"/>
      <c r="J237" s="1217"/>
      <c r="K237" s="1217"/>
      <c r="L237" s="1178"/>
      <c r="M237" s="1178"/>
      <c r="N237" s="1178"/>
      <c r="O237" s="1178"/>
      <c r="P237" s="1178"/>
      <c r="Q237" s="1178"/>
      <c r="R237" s="1178"/>
      <c r="S237" s="1178"/>
      <c r="T237" s="1178"/>
      <c r="U237" s="1178"/>
      <c r="V237" s="1178"/>
      <c r="W237" s="1178"/>
      <c r="X237" s="1178"/>
      <c r="Y237" s="1178"/>
      <c r="Z237" s="1178"/>
    </row>
    <row r="238" spans="1:26" ht="27.75" customHeight="1">
      <c r="A238" s="1213"/>
      <c r="B238" s="1214" t="s">
        <v>542</v>
      </c>
      <c r="C238" s="1259" t="s">
        <v>537</v>
      </c>
      <c r="D238" s="1248"/>
      <c r="E238" s="1217"/>
      <c r="F238" s="1217"/>
      <c r="G238" s="1217"/>
      <c r="H238" s="1217"/>
      <c r="I238" s="1217"/>
      <c r="J238" s="1217"/>
      <c r="K238" s="1217"/>
      <c r="L238" s="1178"/>
      <c r="M238" s="1178"/>
      <c r="N238" s="1178"/>
      <c r="O238" s="1178"/>
      <c r="P238" s="1178"/>
      <c r="Q238" s="1178"/>
      <c r="R238" s="1178"/>
      <c r="S238" s="1178"/>
      <c r="T238" s="1178"/>
      <c r="U238" s="1178"/>
      <c r="V238" s="1178"/>
      <c r="W238" s="1178"/>
      <c r="X238" s="1178"/>
      <c r="Y238" s="1178"/>
      <c r="Z238" s="1178"/>
    </row>
    <row r="239" spans="1:26" ht="27.75" customHeight="1">
      <c r="A239" s="1213"/>
      <c r="B239" s="1214" t="s">
        <v>151</v>
      </c>
      <c r="C239" s="1259" t="s">
        <v>543</v>
      </c>
      <c r="D239" s="1248"/>
      <c r="E239" s="1217"/>
      <c r="F239" s="1217"/>
      <c r="G239" s="1217"/>
      <c r="H239" s="1217"/>
      <c r="I239" s="1217"/>
      <c r="J239" s="1217"/>
      <c r="K239" s="1217"/>
      <c r="L239" s="1178"/>
      <c r="M239" s="1178"/>
      <c r="N239" s="1178"/>
      <c r="O239" s="1178"/>
      <c r="P239" s="1178"/>
      <c r="Q239" s="1178"/>
      <c r="R239" s="1178"/>
      <c r="S239" s="1178"/>
      <c r="T239" s="1178"/>
      <c r="U239" s="1178"/>
      <c r="V239" s="1178"/>
      <c r="W239" s="1178"/>
      <c r="X239" s="1178"/>
      <c r="Y239" s="1178"/>
      <c r="Z239" s="1178"/>
    </row>
    <row r="240" spans="1:26" ht="27.75" customHeight="1">
      <c r="A240" s="1213"/>
      <c r="B240" s="1214" t="s">
        <v>70</v>
      </c>
      <c r="C240" s="1255"/>
      <c r="D240" s="1248"/>
      <c r="E240" s="1217"/>
      <c r="F240" s="1217"/>
      <c r="G240" s="1217"/>
      <c r="H240" s="1217"/>
      <c r="I240" s="1217"/>
      <c r="J240" s="1217"/>
      <c r="K240" s="1217"/>
      <c r="L240" s="1178"/>
      <c r="M240" s="1178"/>
      <c r="N240" s="1178"/>
      <c r="O240" s="1178"/>
      <c r="P240" s="1178"/>
      <c r="Q240" s="1178"/>
      <c r="R240" s="1178"/>
      <c r="S240" s="1178"/>
      <c r="T240" s="1178"/>
      <c r="U240" s="1178"/>
      <c r="V240" s="1178"/>
      <c r="W240" s="1178"/>
      <c r="X240" s="1178"/>
      <c r="Y240" s="1178"/>
      <c r="Z240" s="1178"/>
    </row>
    <row r="241" spans="1:26" ht="27.75" customHeight="1">
      <c r="A241" s="1213"/>
      <c r="B241" s="1258"/>
      <c r="C241" s="1275"/>
      <c r="D241" s="1250"/>
      <c r="E241" s="1251"/>
      <c r="F241" s="1251"/>
      <c r="G241" s="1251"/>
      <c r="H241" s="1251"/>
      <c r="I241" s="1251"/>
      <c r="J241" s="1251"/>
      <c r="K241" s="1251"/>
      <c r="L241" s="1178"/>
      <c r="M241" s="1178"/>
      <c r="N241" s="1178"/>
      <c r="O241" s="1178"/>
      <c r="P241" s="1178"/>
      <c r="Q241" s="1178"/>
      <c r="R241" s="1178"/>
      <c r="S241" s="1178"/>
      <c r="T241" s="1178"/>
      <c r="U241" s="1178"/>
      <c r="V241" s="1178"/>
      <c r="W241" s="1178"/>
      <c r="X241" s="1178"/>
      <c r="Y241" s="1178"/>
      <c r="Z241" s="1178"/>
    </row>
    <row r="242" spans="1:26" ht="27.75" customHeight="1">
      <c r="A242" s="1249"/>
      <c r="B242" s="1277" t="s">
        <v>544</v>
      </c>
      <c r="C242" s="1278"/>
      <c r="D242" s="1279"/>
      <c r="E242" s="1280"/>
      <c r="F242" s="1280"/>
      <c r="G242" s="1280"/>
      <c r="H242" s="1280"/>
      <c r="I242" s="1280"/>
      <c r="J242" s="1280"/>
      <c r="K242" s="1280"/>
      <c r="L242" s="1178"/>
      <c r="M242" s="1178"/>
      <c r="N242" s="1178"/>
      <c r="O242" s="1178"/>
      <c r="P242" s="1178"/>
      <c r="Q242" s="1178"/>
      <c r="R242" s="1178"/>
      <c r="S242" s="1178"/>
      <c r="T242" s="1178"/>
      <c r="U242" s="1178"/>
      <c r="V242" s="1178"/>
      <c r="W242" s="1178"/>
      <c r="X242" s="1178"/>
      <c r="Y242" s="1178"/>
      <c r="Z242" s="1178"/>
    </row>
    <row r="243" spans="1:26" ht="27.75" customHeight="1">
      <c r="A243" s="1264"/>
      <c r="B243" s="1281" t="s">
        <v>545</v>
      </c>
      <c r="C243" s="1278"/>
      <c r="D243" s="1279"/>
      <c r="E243" s="1280"/>
      <c r="F243" s="1280"/>
      <c r="G243" s="1280"/>
      <c r="H243" s="1280"/>
      <c r="I243" s="1280"/>
      <c r="J243" s="1280"/>
      <c r="K243" s="1280"/>
      <c r="L243" s="1178"/>
      <c r="M243" s="1178"/>
      <c r="N243" s="1178"/>
      <c r="O243" s="1178"/>
      <c r="P243" s="1178"/>
      <c r="Q243" s="1178"/>
      <c r="R243" s="1178"/>
      <c r="S243" s="1178"/>
      <c r="T243" s="1178"/>
      <c r="U243" s="1178"/>
      <c r="V243" s="1178"/>
      <c r="W243" s="1178"/>
      <c r="X243" s="1178"/>
      <c r="Y243" s="1178"/>
      <c r="Z243" s="1178"/>
    </row>
    <row r="244" spans="1:26" ht="27.75" customHeight="1">
      <c r="A244" s="1282"/>
      <c r="B244" s="1277" t="s">
        <v>546</v>
      </c>
      <c r="C244" s="1278"/>
      <c r="D244" s="1279"/>
      <c r="E244" s="1280"/>
      <c r="F244" s="1280"/>
      <c r="G244" s="1280"/>
      <c r="H244" s="1280"/>
      <c r="I244" s="1280"/>
      <c r="J244" s="1280"/>
      <c r="K244" s="1280"/>
      <c r="L244" s="1178"/>
      <c r="M244" s="1178"/>
      <c r="N244" s="1178"/>
      <c r="O244" s="1178"/>
      <c r="P244" s="1178"/>
      <c r="Q244" s="1178"/>
      <c r="R244" s="1178"/>
      <c r="S244" s="1178"/>
      <c r="T244" s="1178"/>
      <c r="U244" s="1178"/>
      <c r="V244" s="1178"/>
      <c r="W244" s="1178"/>
      <c r="X244" s="1178"/>
      <c r="Y244" s="1178"/>
      <c r="Z244" s="1178"/>
    </row>
    <row r="245" spans="1:26" ht="27.75" customHeight="1">
      <c r="A245" s="1213"/>
      <c r="B245" s="1218" t="s">
        <v>448</v>
      </c>
      <c r="C245" s="1283">
        <f>16*5</f>
        <v>80</v>
      </c>
      <c r="D245" s="1248" t="s">
        <v>187</v>
      </c>
      <c r="E245" s="1217"/>
      <c r="F245" s="1217"/>
      <c r="G245" s="1217"/>
      <c r="H245" s="1217"/>
      <c r="I245" s="1217"/>
      <c r="J245" s="1217"/>
      <c r="K245" s="1217"/>
      <c r="L245" s="1178"/>
      <c r="M245" s="1178"/>
      <c r="N245" s="1178"/>
      <c r="O245" s="1178"/>
      <c r="P245" s="1178"/>
      <c r="Q245" s="1178"/>
      <c r="R245" s="1178"/>
      <c r="S245" s="1178"/>
      <c r="T245" s="1178"/>
      <c r="U245" s="1178"/>
      <c r="V245" s="1178"/>
      <c r="W245" s="1178"/>
      <c r="X245" s="1178"/>
      <c r="Y245" s="1178"/>
      <c r="Z245" s="1178"/>
    </row>
    <row r="246" spans="1:26" ht="27.75" customHeight="1">
      <c r="A246" s="1213"/>
      <c r="B246" s="1218" t="s">
        <v>547</v>
      </c>
      <c r="C246" s="1283">
        <f>14*5</f>
        <v>70</v>
      </c>
      <c r="D246" s="1248" t="s">
        <v>187</v>
      </c>
      <c r="E246" s="1217"/>
      <c r="F246" s="1217"/>
      <c r="G246" s="1217"/>
      <c r="H246" s="1217"/>
      <c r="I246" s="1217"/>
      <c r="J246" s="1217"/>
      <c r="K246" s="1217"/>
      <c r="L246" s="1178"/>
      <c r="M246" s="1178"/>
      <c r="N246" s="1178"/>
      <c r="O246" s="1178"/>
      <c r="P246" s="1178"/>
      <c r="Q246" s="1178"/>
      <c r="R246" s="1178"/>
      <c r="S246" s="1178"/>
      <c r="T246" s="1178"/>
      <c r="U246" s="1178"/>
      <c r="V246" s="1178"/>
      <c r="W246" s="1178"/>
      <c r="X246" s="1178"/>
      <c r="Y246" s="1178"/>
      <c r="Z246" s="1178"/>
    </row>
    <row r="247" spans="1:26" ht="27.75" customHeight="1">
      <c r="A247" s="1213"/>
      <c r="B247" s="1218" t="s">
        <v>548</v>
      </c>
      <c r="C247" s="1283">
        <f>15*5</f>
        <v>75</v>
      </c>
      <c r="D247" s="1248" t="s">
        <v>187</v>
      </c>
      <c r="E247" s="1217"/>
      <c r="F247" s="1217"/>
      <c r="G247" s="1217"/>
      <c r="H247" s="1217"/>
      <c r="I247" s="1217"/>
      <c r="J247" s="1217"/>
      <c r="K247" s="1217"/>
      <c r="L247" s="1178"/>
      <c r="M247" s="1178"/>
      <c r="N247" s="1178"/>
      <c r="O247" s="1178"/>
      <c r="P247" s="1178"/>
      <c r="Q247" s="1178"/>
      <c r="R247" s="1178"/>
      <c r="S247" s="1178"/>
      <c r="T247" s="1178"/>
      <c r="U247" s="1178"/>
      <c r="V247" s="1178"/>
      <c r="W247" s="1178"/>
      <c r="X247" s="1178"/>
      <c r="Y247" s="1178"/>
      <c r="Z247" s="1178"/>
    </row>
    <row r="248" spans="1:26" ht="27.75" customHeight="1">
      <c r="A248" s="1213"/>
      <c r="B248" s="1218" t="s">
        <v>155</v>
      </c>
      <c r="C248" s="1283">
        <f>C245+C246+C247</f>
        <v>225</v>
      </c>
      <c r="D248" s="1248" t="s">
        <v>187</v>
      </c>
      <c r="E248" s="1217"/>
      <c r="F248" s="1217"/>
      <c r="G248" s="1217"/>
      <c r="H248" s="1217"/>
      <c r="I248" s="1217"/>
      <c r="J248" s="1217"/>
      <c r="K248" s="1217"/>
      <c r="L248" s="1178"/>
      <c r="M248" s="1178"/>
      <c r="N248" s="1178"/>
      <c r="O248" s="1178"/>
      <c r="P248" s="1178"/>
      <c r="Q248" s="1178"/>
      <c r="R248" s="1178"/>
      <c r="S248" s="1178"/>
      <c r="T248" s="1178"/>
      <c r="U248" s="1178"/>
      <c r="V248" s="1178"/>
      <c r="W248" s="1178"/>
      <c r="X248" s="1178"/>
      <c r="Y248" s="1178"/>
      <c r="Z248" s="1178"/>
    </row>
    <row r="249" spans="1:26" ht="27.75" customHeight="1">
      <c r="A249" s="1234"/>
      <c r="B249" s="1220"/>
      <c r="C249" s="1284">
        <v>1</v>
      </c>
      <c r="D249" s="1221" t="s">
        <v>1192</v>
      </c>
      <c r="E249" s="1285">
        <v>5</v>
      </c>
      <c r="F249" s="1203"/>
      <c r="G249" s="1203"/>
      <c r="H249" s="1203"/>
      <c r="I249" s="1203"/>
      <c r="J249" s="1203">
        <f t="shared" ref="J249:J289" si="8">SUM(E249:I249)</f>
        <v>5</v>
      </c>
      <c r="K249" s="1203">
        <f t="shared" ref="K249:K290" si="9">J249/E249</f>
        <v>1</v>
      </c>
      <c r="L249" s="1203"/>
      <c r="M249" s="1178"/>
      <c r="N249" s="1178"/>
      <c r="O249" s="1178"/>
      <c r="P249" s="1178"/>
      <c r="Q249" s="1178"/>
      <c r="R249" s="1178"/>
      <c r="S249" s="1178"/>
      <c r="T249" s="1178"/>
      <c r="U249" s="1178"/>
      <c r="V249" s="1178"/>
      <c r="W249" s="1178"/>
      <c r="X249" s="1178"/>
      <c r="Y249" s="1178"/>
      <c r="Z249" s="1178"/>
    </row>
    <row r="250" spans="1:26" ht="27.75" customHeight="1">
      <c r="A250" s="1234"/>
      <c r="B250" s="1220"/>
      <c r="C250" s="1284">
        <v>2</v>
      </c>
      <c r="D250" s="1221" t="s">
        <v>1193</v>
      </c>
      <c r="E250" s="1285">
        <v>5</v>
      </c>
      <c r="F250" s="1203"/>
      <c r="G250" s="1203"/>
      <c r="H250" s="1203"/>
      <c r="I250" s="1203"/>
      <c r="J250" s="1203">
        <f t="shared" si="8"/>
        <v>5</v>
      </c>
      <c r="K250" s="1203">
        <f t="shared" si="9"/>
        <v>1</v>
      </c>
      <c r="L250" s="1203"/>
      <c r="M250" s="1178"/>
      <c r="N250" s="1178"/>
      <c r="O250" s="1178"/>
      <c r="P250" s="1178"/>
      <c r="Q250" s="1178"/>
      <c r="R250" s="1178"/>
      <c r="S250" s="1178"/>
      <c r="T250" s="1178"/>
      <c r="U250" s="1178"/>
      <c r="V250" s="1178"/>
      <c r="W250" s="1178"/>
      <c r="X250" s="1178"/>
      <c r="Y250" s="1178"/>
      <c r="Z250" s="1178"/>
    </row>
    <row r="251" spans="1:26" ht="27.75" customHeight="1">
      <c r="A251" s="1234"/>
      <c r="B251" s="1220"/>
      <c r="C251" s="1284">
        <v>3</v>
      </c>
      <c r="D251" s="1221" t="s">
        <v>1194</v>
      </c>
      <c r="E251" s="1285">
        <v>5</v>
      </c>
      <c r="F251" s="1203"/>
      <c r="G251" s="1203"/>
      <c r="H251" s="1203"/>
      <c r="I251" s="1203"/>
      <c r="J251" s="1203">
        <f t="shared" si="8"/>
        <v>5</v>
      </c>
      <c r="K251" s="1203">
        <f t="shared" si="9"/>
        <v>1</v>
      </c>
      <c r="L251" s="1203"/>
      <c r="M251" s="1178"/>
      <c r="N251" s="1178"/>
      <c r="O251" s="1178"/>
      <c r="P251" s="1178"/>
      <c r="Q251" s="1178"/>
      <c r="R251" s="1178"/>
      <c r="S251" s="1178"/>
      <c r="T251" s="1178"/>
      <c r="U251" s="1178"/>
      <c r="V251" s="1178"/>
      <c r="W251" s="1178"/>
      <c r="X251" s="1178"/>
      <c r="Y251" s="1178"/>
      <c r="Z251" s="1178"/>
    </row>
    <row r="252" spans="1:26" ht="27.75" customHeight="1">
      <c r="A252" s="1234"/>
      <c r="B252" s="1220"/>
      <c r="C252" s="1284">
        <v>4</v>
      </c>
      <c r="D252" s="1221" t="s">
        <v>1195</v>
      </c>
      <c r="E252" s="1285">
        <v>5</v>
      </c>
      <c r="F252" s="1203"/>
      <c r="G252" s="1203"/>
      <c r="H252" s="1203"/>
      <c r="I252" s="1203"/>
      <c r="J252" s="1203">
        <f t="shared" si="8"/>
        <v>5</v>
      </c>
      <c r="K252" s="1203">
        <f t="shared" si="9"/>
        <v>1</v>
      </c>
      <c r="L252" s="1203"/>
      <c r="M252" s="1178"/>
      <c r="N252" s="1178"/>
      <c r="O252" s="1178"/>
      <c r="P252" s="1178"/>
      <c r="Q252" s="1178"/>
      <c r="R252" s="1178"/>
      <c r="S252" s="1178"/>
      <c r="T252" s="1178"/>
      <c r="U252" s="1178"/>
      <c r="V252" s="1178"/>
      <c r="W252" s="1178"/>
      <c r="X252" s="1178"/>
      <c r="Y252" s="1178"/>
      <c r="Z252" s="1178"/>
    </row>
    <row r="253" spans="1:26" ht="27.75" customHeight="1">
      <c r="A253" s="1234"/>
      <c r="B253" s="1220"/>
      <c r="C253" s="1284">
        <v>5</v>
      </c>
      <c r="D253" s="1221" t="s">
        <v>1196</v>
      </c>
      <c r="E253" s="1285">
        <v>5</v>
      </c>
      <c r="F253" s="1203"/>
      <c r="G253" s="1203"/>
      <c r="H253" s="1203"/>
      <c r="I253" s="1203"/>
      <c r="J253" s="1203">
        <f t="shared" si="8"/>
        <v>5</v>
      </c>
      <c r="K253" s="1203">
        <f t="shared" si="9"/>
        <v>1</v>
      </c>
      <c r="L253" s="1203"/>
      <c r="M253" s="1178"/>
      <c r="N253" s="1178"/>
      <c r="O253" s="1178"/>
      <c r="P253" s="1178"/>
      <c r="Q253" s="1178"/>
      <c r="R253" s="1178"/>
      <c r="S253" s="1178"/>
      <c r="T253" s="1178"/>
      <c r="U253" s="1178"/>
      <c r="V253" s="1178"/>
      <c r="W253" s="1178"/>
      <c r="X253" s="1178"/>
      <c r="Y253" s="1178"/>
      <c r="Z253" s="1178"/>
    </row>
    <row r="254" spans="1:26" ht="27.75" customHeight="1">
      <c r="A254" s="1234"/>
      <c r="B254" s="1220"/>
      <c r="C254" s="1284">
        <v>6</v>
      </c>
      <c r="D254" s="1221" t="s">
        <v>1197</v>
      </c>
      <c r="E254" s="1285">
        <v>5</v>
      </c>
      <c r="F254" s="1203"/>
      <c r="G254" s="1203"/>
      <c r="H254" s="1203"/>
      <c r="I254" s="1203"/>
      <c r="J254" s="1203">
        <f t="shared" si="8"/>
        <v>5</v>
      </c>
      <c r="K254" s="1203">
        <f t="shared" si="9"/>
        <v>1</v>
      </c>
      <c r="L254" s="1203"/>
      <c r="M254" s="1178"/>
      <c r="N254" s="1178"/>
      <c r="O254" s="1178"/>
      <c r="P254" s="1178"/>
      <c r="Q254" s="1178"/>
      <c r="R254" s="1178"/>
      <c r="S254" s="1178"/>
      <c r="T254" s="1178"/>
      <c r="U254" s="1178"/>
      <c r="V254" s="1178"/>
      <c r="W254" s="1178"/>
      <c r="X254" s="1178"/>
      <c r="Y254" s="1178"/>
      <c r="Z254" s="1178"/>
    </row>
    <row r="255" spans="1:26" ht="27.75" customHeight="1">
      <c r="A255" s="1234"/>
      <c r="B255" s="1220"/>
      <c r="C255" s="1284">
        <v>7</v>
      </c>
      <c r="D255" s="1221" t="s">
        <v>1198</v>
      </c>
      <c r="E255" s="1285">
        <v>5</v>
      </c>
      <c r="F255" s="1203"/>
      <c r="G255" s="1203"/>
      <c r="H255" s="1203"/>
      <c r="I255" s="1203"/>
      <c r="J255" s="1203">
        <f t="shared" si="8"/>
        <v>5</v>
      </c>
      <c r="K255" s="1203">
        <f t="shared" si="9"/>
        <v>1</v>
      </c>
      <c r="L255" s="1203"/>
      <c r="M255" s="1178"/>
      <c r="N255" s="1178"/>
      <c r="O255" s="1178"/>
      <c r="P255" s="1178"/>
      <c r="Q255" s="1178"/>
      <c r="R255" s="1178"/>
      <c r="S255" s="1178"/>
      <c r="T255" s="1178"/>
      <c r="U255" s="1178"/>
      <c r="V255" s="1178"/>
      <c r="W255" s="1178"/>
      <c r="X255" s="1178"/>
      <c r="Y255" s="1178"/>
      <c r="Z255" s="1178"/>
    </row>
    <row r="256" spans="1:26" ht="27.75" customHeight="1">
      <c r="A256" s="1234"/>
      <c r="B256" s="1220"/>
      <c r="C256" s="1284">
        <v>8</v>
      </c>
      <c r="D256" s="1221" t="s">
        <v>1199</v>
      </c>
      <c r="E256" s="1285">
        <v>5</v>
      </c>
      <c r="F256" s="1203"/>
      <c r="G256" s="1203"/>
      <c r="H256" s="1203"/>
      <c r="I256" s="1203"/>
      <c r="J256" s="1203">
        <f t="shared" si="8"/>
        <v>5</v>
      </c>
      <c r="K256" s="1203">
        <f t="shared" si="9"/>
        <v>1</v>
      </c>
      <c r="L256" s="1203"/>
      <c r="M256" s="1178"/>
      <c r="N256" s="1178"/>
      <c r="O256" s="1178"/>
      <c r="P256" s="1178"/>
      <c r="Q256" s="1178"/>
      <c r="R256" s="1178"/>
      <c r="S256" s="1178"/>
      <c r="T256" s="1178"/>
      <c r="U256" s="1178"/>
      <c r="V256" s="1178"/>
      <c r="W256" s="1178"/>
      <c r="X256" s="1178"/>
      <c r="Y256" s="1178"/>
      <c r="Z256" s="1178"/>
    </row>
    <row r="257" spans="1:26" ht="27.75" customHeight="1">
      <c r="A257" s="1234"/>
      <c r="B257" s="1220"/>
      <c r="C257" s="1284">
        <v>9</v>
      </c>
      <c r="D257" s="1236" t="s">
        <v>1200</v>
      </c>
      <c r="E257" s="1285">
        <v>5</v>
      </c>
      <c r="F257" s="1203"/>
      <c r="G257" s="1203"/>
      <c r="H257" s="1203"/>
      <c r="I257" s="1203"/>
      <c r="J257" s="1203">
        <f t="shared" si="8"/>
        <v>5</v>
      </c>
      <c r="K257" s="1203">
        <f t="shared" si="9"/>
        <v>1</v>
      </c>
      <c r="L257" s="1203"/>
      <c r="M257" s="1178"/>
      <c r="N257" s="1178"/>
      <c r="O257" s="1178"/>
      <c r="P257" s="1178"/>
      <c r="Q257" s="1178"/>
      <c r="R257" s="1178"/>
      <c r="S257" s="1178"/>
      <c r="T257" s="1178"/>
      <c r="U257" s="1178"/>
      <c r="V257" s="1178"/>
      <c r="W257" s="1178"/>
      <c r="X257" s="1178"/>
      <c r="Y257" s="1178"/>
      <c r="Z257" s="1178"/>
    </row>
    <row r="258" spans="1:26" ht="27.75" customHeight="1">
      <c r="A258" s="1234"/>
      <c r="B258" s="1220"/>
      <c r="C258" s="1284">
        <v>10</v>
      </c>
      <c r="D258" s="1221" t="s">
        <v>1201</v>
      </c>
      <c r="E258" s="1285">
        <v>5</v>
      </c>
      <c r="F258" s="1203"/>
      <c r="G258" s="1203"/>
      <c r="H258" s="1203"/>
      <c r="I258" s="1203"/>
      <c r="J258" s="1203">
        <f t="shared" si="8"/>
        <v>5</v>
      </c>
      <c r="K258" s="1203">
        <f t="shared" si="9"/>
        <v>1</v>
      </c>
      <c r="L258" s="1203"/>
      <c r="M258" s="1178"/>
      <c r="N258" s="1178"/>
      <c r="O258" s="1178"/>
      <c r="P258" s="1178"/>
      <c r="Q258" s="1178"/>
      <c r="R258" s="1178"/>
      <c r="S258" s="1178"/>
      <c r="T258" s="1178"/>
      <c r="U258" s="1178"/>
      <c r="V258" s="1178"/>
      <c r="W258" s="1178"/>
      <c r="X258" s="1178"/>
      <c r="Y258" s="1178"/>
      <c r="Z258" s="1178"/>
    </row>
    <row r="259" spans="1:26" ht="27.75" customHeight="1">
      <c r="A259" s="1234"/>
      <c r="B259" s="1220"/>
      <c r="C259" s="1284">
        <v>11</v>
      </c>
      <c r="D259" s="1236" t="s">
        <v>1202</v>
      </c>
      <c r="E259" s="1285">
        <v>5</v>
      </c>
      <c r="F259" s="1203"/>
      <c r="G259" s="1203"/>
      <c r="H259" s="1203"/>
      <c r="I259" s="1203"/>
      <c r="J259" s="1203">
        <f t="shared" si="8"/>
        <v>5</v>
      </c>
      <c r="K259" s="1203">
        <f t="shared" si="9"/>
        <v>1</v>
      </c>
      <c r="L259" s="1203"/>
      <c r="M259" s="1178"/>
      <c r="N259" s="1178"/>
      <c r="O259" s="1178"/>
      <c r="P259" s="1178"/>
      <c r="Q259" s="1178"/>
      <c r="R259" s="1178"/>
      <c r="S259" s="1178"/>
      <c r="T259" s="1178"/>
      <c r="U259" s="1178"/>
      <c r="V259" s="1178"/>
      <c r="W259" s="1178"/>
      <c r="X259" s="1178"/>
      <c r="Y259" s="1178"/>
      <c r="Z259" s="1178"/>
    </row>
    <row r="260" spans="1:26" ht="27.75" customHeight="1">
      <c r="A260" s="1234"/>
      <c r="B260" s="1220"/>
      <c r="C260" s="1284">
        <v>12</v>
      </c>
      <c r="D260" s="1236" t="s">
        <v>1203</v>
      </c>
      <c r="E260" s="1285">
        <v>5</v>
      </c>
      <c r="F260" s="1203"/>
      <c r="G260" s="1203"/>
      <c r="H260" s="1203"/>
      <c r="I260" s="1203"/>
      <c r="J260" s="1203">
        <f t="shared" si="8"/>
        <v>5</v>
      </c>
      <c r="K260" s="1203">
        <f t="shared" si="9"/>
        <v>1</v>
      </c>
      <c r="L260" s="1203"/>
      <c r="M260" s="1178"/>
      <c r="N260" s="1178"/>
      <c r="O260" s="1178"/>
      <c r="P260" s="1178"/>
      <c r="Q260" s="1178"/>
      <c r="R260" s="1178"/>
      <c r="S260" s="1178"/>
      <c r="T260" s="1178"/>
      <c r="U260" s="1178"/>
      <c r="V260" s="1178"/>
      <c r="W260" s="1178"/>
      <c r="X260" s="1178"/>
      <c r="Y260" s="1178"/>
      <c r="Z260" s="1178"/>
    </row>
    <row r="261" spans="1:26" ht="27.75" customHeight="1">
      <c r="A261" s="1234"/>
      <c r="B261" s="1220"/>
      <c r="C261" s="1284">
        <v>13</v>
      </c>
      <c r="D261" s="1236" t="s">
        <v>1204</v>
      </c>
      <c r="E261" s="1285">
        <v>5</v>
      </c>
      <c r="F261" s="1203"/>
      <c r="G261" s="1203"/>
      <c r="H261" s="1203"/>
      <c r="I261" s="1203"/>
      <c r="J261" s="1203">
        <f t="shared" si="8"/>
        <v>5</v>
      </c>
      <c r="K261" s="1203">
        <f t="shared" si="9"/>
        <v>1</v>
      </c>
      <c r="L261" s="1203"/>
      <c r="M261" s="1178"/>
      <c r="N261" s="1178"/>
      <c r="O261" s="1178"/>
      <c r="P261" s="1178"/>
      <c r="Q261" s="1178"/>
      <c r="R261" s="1178"/>
      <c r="S261" s="1178"/>
      <c r="T261" s="1178"/>
      <c r="U261" s="1178"/>
      <c r="V261" s="1178"/>
      <c r="W261" s="1178"/>
      <c r="X261" s="1178"/>
      <c r="Y261" s="1178"/>
      <c r="Z261" s="1178"/>
    </row>
    <row r="262" spans="1:26" ht="27.75" customHeight="1">
      <c r="A262" s="1234"/>
      <c r="B262" s="1220"/>
      <c r="C262" s="1284">
        <v>14</v>
      </c>
      <c r="D262" s="1236" t="s">
        <v>1205</v>
      </c>
      <c r="E262" s="1203">
        <v>5</v>
      </c>
      <c r="F262" s="1203"/>
      <c r="G262" s="1203"/>
      <c r="H262" s="1203"/>
      <c r="I262" s="1203"/>
      <c r="J262" s="1203">
        <f t="shared" si="8"/>
        <v>5</v>
      </c>
      <c r="K262" s="1203">
        <f t="shared" si="9"/>
        <v>1</v>
      </c>
      <c r="L262" s="1203"/>
      <c r="M262" s="1178"/>
      <c r="N262" s="1178"/>
      <c r="O262" s="1178"/>
      <c r="P262" s="1178"/>
      <c r="Q262" s="1178"/>
      <c r="R262" s="1178"/>
      <c r="S262" s="1178"/>
      <c r="T262" s="1178"/>
      <c r="U262" s="1178"/>
      <c r="V262" s="1178"/>
      <c r="W262" s="1178"/>
      <c r="X262" s="1178"/>
      <c r="Y262" s="1178"/>
      <c r="Z262" s="1178"/>
    </row>
    <row r="263" spans="1:26" ht="27.75" customHeight="1">
      <c r="A263" s="1234"/>
      <c r="B263" s="1220"/>
      <c r="C263" s="1284"/>
      <c r="D263" s="1229"/>
      <c r="E263" s="1203">
        <f>SUM(E249:E262)</f>
        <v>70</v>
      </c>
      <c r="F263" s="1203"/>
      <c r="G263" s="1203"/>
      <c r="H263" s="1203"/>
      <c r="I263" s="1203"/>
      <c r="J263" s="1203">
        <f t="shared" si="8"/>
        <v>70</v>
      </c>
      <c r="K263" s="1203">
        <f t="shared" si="9"/>
        <v>1</v>
      </c>
      <c r="L263" s="1203"/>
      <c r="M263" s="1178"/>
      <c r="N263" s="1178"/>
      <c r="O263" s="1178"/>
      <c r="P263" s="1178"/>
      <c r="Q263" s="1178"/>
      <c r="R263" s="1178"/>
      <c r="S263" s="1178"/>
      <c r="T263" s="1178"/>
      <c r="U263" s="1178"/>
      <c r="V263" s="1178"/>
      <c r="W263" s="1178"/>
      <c r="X263" s="1178"/>
      <c r="Y263" s="1178"/>
      <c r="Z263" s="1178"/>
    </row>
    <row r="264" spans="1:26" ht="27.75" customHeight="1">
      <c r="A264" s="1234"/>
      <c r="B264" s="1220"/>
      <c r="C264" s="1284"/>
      <c r="D264" s="1221"/>
      <c r="E264" s="1203"/>
      <c r="F264" s="1203"/>
      <c r="G264" s="1203"/>
      <c r="H264" s="1203"/>
      <c r="I264" s="1203"/>
      <c r="J264" s="1203">
        <f t="shared" si="8"/>
        <v>0</v>
      </c>
      <c r="K264" s="1203" t="e">
        <f t="shared" si="9"/>
        <v>#DIV/0!</v>
      </c>
      <c r="L264" s="1203"/>
      <c r="M264" s="1178"/>
      <c r="N264" s="1178"/>
      <c r="O264" s="1178"/>
      <c r="P264" s="1178"/>
      <c r="Q264" s="1178"/>
      <c r="R264" s="1178"/>
      <c r="S264" s="1178"/>
      <c r="T264" s="1178"/>
      <c r="U264" s="1178"/>
      <c r="V264" s="1178"/>
      <c r="W264" s="1178"/>
      <c r="X264" s="1178"/>
      <c r="Y264" s="1178"/>
      <c r="Z264" s="1178"/>
    </row>
    <row r="265" spans="1:26" ht="27.75" customHeight="1">
      <c r="A265" s="1234"/>
      <c r="B265" s="1220"/>
      <c r="C265" s="1284"/>
      <c r="D265" s="1229"/>
      <c r="E265" s="1203"/>
      <c r="F265" s="1203"/>
      <c r="G265" s="1203"/>
      <c r="H265" s="1203"/>
      <c r="I265" s="1203"/>
      <c r="J265" s="1203">
        <f t="shared" si="8"/>
        <v>0</v>
      </c>
      <c r="K265" s="1203" t="e">
        <f t="shared" si="9"/>
        <v>#DIV/0!</v>
      </c>
      <c r="L265" s="1203"/>
      <c r="M265" s="1178"/>
      <c r="N265" s="1178"/>
      <c r="O265" s="1178"/>
      <c r="P265" s="1178"/>
      <c r="Q265" s="1178"/>
      <c r="R265" s="1178"/>
      <c r="S265" s="1178"/>
      <c r="T265" s="1178"/>
      <c r="U265" s="1178"/>
      <c r="V265" s="1178"/>
      <c r="W265" s="1178"/>
      <c r="X265" s="1178"/>
      <c r="Y265" s="1178"/>
      <c r="Z265" s="1178"/>
    </row>
    <row r="266" spans="1:26" ht="27.75" customHeight="1">
      <c r="A266" s="1234"/>
      <c r="B266" s="1220"/>
      <c r="C266" s="1255"/>
      <c r="D266" s="1236"/>
      <c r="E266" s="1203"/>
      <c r="F266" s="1203"/>
      <c r="G266" s="1203"/>
      <c r="H266" s="1203"/>
      <c r="I266" s="1203"/>
      <c r="J266" s="1203">
        <f t="shared" si="8"/>
        <v>0</v>
      </c>
      <c r="K266" s="1203" t="e">
        <f t="shared" si="9"/>
        <v>#DIV/0!</v>
      </c>
      <c r="L266" s="1203"/>
      <c r="M266" s="1178"/>
      <c r="N266" s="1178"/>
      <c r="O266" s="1178"/>
      <c r="P266" s="1178"/>
      <c r="Q266" s="1178"/>
      <c r="R266" s="1178"/>
      <c r="S266" s="1178"/>
      <c r="T266" s="1178"/>
      <c r="U266" s="1178"/>
      <c r="V266" s="1178"/>
      <c r="W266" s="1178"/>
      <c r="X266" s="1178"/>
      <c r="Y266" s="1178"/>
      <c r="Z266" s="1178"/>
    </row>
    <row r="267" spans="1:26" ht="27.75" customHeight="1">
      <c r="A267" s="1234"/>
      <c r="B267" s="1220"/>
      <c r="C267" s="1255"/>
      <c r="D267" s="1229"/>
      <c r="E267" s="1203"/>
      <c r="F267" s="1203"/>
      <c r="G267" s="1203"/>
      <c r="H267" s="1203"/>
      <c r="I267" s="1203"/>
      <c r="J267" s="1203">
        <f t="shared" si="8"/>
        <v>0</v>
      </c>
      <c r="K267" s="1203" t="e">
        <f t="shared" si="9"/>
        <v>#DIV/0!</v>
      </c>
      <c r="L267" s="1203"/>
      <c r="M267" s="1178"/>
      <c r="N267" s="1178"/>
      <c r="O267" s="1178"/>
      <c r="P267" s="1178"/>
      <c r="Q267" s="1178"/>
      <c r="R267" s="1178"/>
      <c r="S267" s="1178"/>
      <c r="T267" s="1178"/>
      <c r="U267" s="1178"/>
      <c r="V267" s="1178"/>
      <c r="W267" s="1178"/>
      <c r="X267" s="1178"/>
      <c r="Y267" s="1178"/>
      <c r="Z267" s="1178"/>
    </row>
    <row r="268" spans="1:26" ht="27.75" customHeight="1">
      <c r="A268" s="1234"/>
      <c r="B268" s="1220"/>
      <c r="C268" s="1255"/>
      <c r="D268" s="1236"/>
      <c r="E268" s="1203"/>
      <c r="F268" s="1203"/>
      <c r="G268" s="1203"/>
      <c r="H268" s="1203"/>
      <c r="I268" s="1203"/>
      <c r="J268" s="1203">
        <f t="shared" si="8"/>
        <v>0</v>
      </c>
      <c r="K268" s="1203" t="e">
        <f t="shared" si="9"/>
        <v>#DIV/0!</v>
      </c>
      <c r="L268" s="1203"/>
      <c r="M268" s="1178"/>
      <c r="N268" s="1178"/>
      <c r="O268" s="1178"/>
      <c r="P268" s="1178"/>
      <c r="Q268" s="1178"/>
      <c r="R268" s="1178"/>
      <c r="S268" s="1178"/>
      <c r="T268" s="1178"/>
      <c r="U268" s="1178"/>
      <c r="V268" s="1178"/>
      <c r="W268" s="1178"/>
      <c r="X268" s="1178"/>
      <c r="Y268" s="1178"/>
      <c r="Z268" s="1178"/>
    </row>
    <row r="269" spans="1:26" ht="27.75" customHeight="1">
      <c r="A269" s="1234"/>
      <c r="B269" s="1220"/>
      <c r="C269" s="1255"/>
      <c r="D269" s="1229"/>
      <c r="E269" s="1203"/>
      <c r="F269" s="1203"/>
      <c r="G269" s="1203"/>
      <c r="H269" s="1203"/>
      <c r="I269" s="1203"/>
      <c r="J269" s="1203">
        <f t="shared" si="8"/>
        <v>0</v>
      </c>
      <c r="K269" s="1203" t="e">
        <f t="shared" si="9"/>
        <v>#DIV/0!</v>
      </c>
      <c r="L269" s="1203"/>
      <c r="M269" s="1178"/>
      <c r="N269" s="1178"/>
      <c r="O269" s="1178"/>
      <c r="P269" s="1178"/>
      <c r="Q269" s="1178"/>
      <c r="R269" s="1178"/>
      <c r="S269" s="1178"/>
      <c r="T269" s="1178"/>
      <c r="U269" s="1178"/>
      <c r="V269" s="1178"/>
      <c r="W269" s="1178"/>
      <c r="X269" s="1178"/>
      <c r="Y269" s="1178"/>
      <c r="Z269" s="1178"/>
    </row>
    <row r="270" spans="1:26" ht="27.75" customHeight="1">
      <c r="A270" s="1234"/>
      <c r="B270" s="1220"/>
      <c r="C270" s="1255"/>
      <c r="D270" s="1229"/>
      <c r="E270" s="1203"/>
      <c r="F270" s="1203"/>
      <c r="G270" s="1203"/>
      <c r="H270" s="1203"/>
      <c r="I270" s="1203"/>
      <c r="J270" s="1203">
        <f t="shared" si="8"/>
        <v>0</v>
      </c>
      <c r="K270" s="1203" t="e">
        <f t="shared" si="9"/>
        <v>#DIV/0!</v>
      </c>
      <c r="L270" s="1203"/>
      <c r="M270" s="1178"/>
      <c r="N270" s="1178"/>
      <c r="O270" s="1178"/>
      <c r="P270" s="1178"/>
      <c r="Q270" s="1178"/>
      <c r="R270" s="1178"/>
      <c r="S270" s="1178"/>
      <c r="T270" s="1178"/>
      <c r="U270" s="1178"/>
      <c r="V270" s="1178"/>
      <c r="W270" s="1178"/>
      <c r="X270" s="1178"/>
      <c r="Y270" s="1178"/>
      <c r="Z270" s="1178"/>
    </row>
    <row r="271" spans="1:26" ht="27.75" customHeight="1">
      <c r="A271" s="1234"/>
      <c r="B271" s="1220"/>
      <c r="C271" s="1255"/>
      <c r="D271" s="1236"/>
      <c r="E271" s="1203"/>
      <c r="F271" s="1203"/>
      <c r="G271" s="1203"/>
      <c r="H271" s="1203"/>
      <c r="I271" s="1203"/>
      <c r="J271" s="1203">
        <f t="shared" si="8"/>
        <v>0</v>
      </c>
      <c r="K271" s="1203" t="e">
        <f t="shared" si="9"/>
        <v>#DIV/0!</v>
      </c>
      <c r="L271" s="1203"/>
      <c r="M271" s="1178"/>
      <c r="N271" s="1178"/>
      <c r="O271" s="1178"/>
      <c r="P271" s="1178"/>
      <c r="Q271" s="1178"/>
      <c r="R271" s="1178"/>
      <c r="S271" s="1178"/>
      <c r="T271" s="1178"/>
      <c r="U271" s="1178"/>
      <c r="V271" s="1178"/>
      <c r="W271" s="1178"/>
      <c r="X271" s="1178"/>
      <c r="Y271" s="1178"/>
      <c r="Z271" s="1178"/>
    </row>
    <row r="272" spans="1:26" ht="27.75" customHeight="1">
      <c r="A272" s="1234"/>
      <c r="B272" s="1220"/>
      <c r="C272" s="1255"/>
      <c r="D272" s="1229"/>
      <c r="E272" s="1203"/>
      <c r="F272" s="1203"/>
      <c r="G272" s="1203"/>
      <c r="H272" s="1203"/>
      <c r="I272" s="1203"/>
      <c r="J272" s="1203">
        <f t="shared" si="8"/>
        <v>0</v>
      </c>
      <c r="K272" s="1203" t="e">
        <f t="shared" si="9"/>
        <v>#DIV/0!</v>
      </c>
      <c r="L272" s="1203"/>
      <c r="M272" s="1178"/>
      <c r="N272" s="1178"/>
      <c r="O272" s="1178"/>
      <c r="P272" s="1178"/>
      <c r="Q272" s="1178"/>
      <c r="R272" s="1178"/>
      <c r="S272" s="1178"/>
      <c r="T272" s="1178"/>
      <c r="U272" s="1178"/>
      <c r="V272" s="1178"/>
      <c r="W272" s="1178"/>
      <c r="X272" s="1178"/>
      <c r="Y272" s="1178"/>
      <c r="Z272" s="1178"/>
    </row>
    <row r="273" spans="1:26" ht="27.75" customHeight="1">
      <c r="A273" s="1234"/>
      <c r="B273" s="1220"/>
      <c r="C273" s="1255"/>
      <c r="D273" s="1236"/>
      <c r="E273" s="1203"/>
      <c r="F273" s="1203"/>
      <c r="G273" s="1203"/>
      <c r="H273" s="1203"/>
      <c r="I273" s="1203"/>
      <c r="J273" s="1203">
        <f t="shared" si="8"/>
        <v>0</v>
      </c>
      <c r="K273" s="1203" t="e">
        <f t="shared" si="9"/>
        <v>#DIV/0!</v>
      </c>
      <c r="L273" s="1203"/>
      <c r="M273" s="1178"/>
      <c r="N273" s="1178"/>
      <c r="O273" s="1178"/>
      <c r="P273" s="1178"/>
      <c r="Q273" s="1178"/>
      <c r="R273" s="1178"/>
      <c r="S273" s="1178"/>
      <c r="T273" s="1178"/>
      <c r="U273" s="1178"/>
      <c r="V273" s="1178"/>
      <c r="W273" s="1178"/>
      <c r="X273" s="1178"/>
      <c r="Y273" s="1178"/>
      <c r="Z273" s="1178"/>
    </row>
    <row r="274" spans="1:26" ht="27.75" customHeight="1">
      <c r="A274" s="1234"/>
      <c r="B274" s="1220"/>
      <c r="C274" s="1255"/>
      <c r="D274" s="1253"/>
      <c r="E274" s="1203"/>
      <c r="F274" s="1203"/>
      <c r="G274" s="1203"/>
      <c r="H274" s="1203"/>
      <c r="I274" s="1203"/>
      <c r="J274" s="1203">
        <f t="shared" si="8"/>
        <v>0</v>
      </c>
      <c r="K274" s="1203" t="e">
        <f t="shared" si="9"/>
        <v>#DIV/0!</v>
      </c>
      <c r="L274" s="1203"/>
      <c r="M274" s="1178"/>
      <c r="N274" s="1178"/>
      <c r="O274" s="1178"/>
      <c r="P274" s="1178"/>
      <c r="Q274" s="1178"/>
      <c r="R274" s="1178"/>
      <c r="S274" s="1178"/>
      <c r="T274" s="1178"/>
      <c r="U274" s="1178"/>
      <c r="V274" s="1178"/>
      <c r="W274" s="1178"/>
      <c r="X274" s="1178"/>
      <c r="Y274" s="1178"/>
      <c r="Z274" s="1178"/>
    </row>
    <row r="275" spans="1:26" ht="27.75" customHeight="1">
      <c r="A275" s="1234"/>
      <c r="B275" s="1220"/>
      <c r="C275" s="1255"/>
      <c r="D275" s="1253"/>
      <c r="E275" s="1203"/>
      <c r="F275" s="1203"/>
      <c r="G275" s="1203"/>
      <c r="H275" s="1203"/>
      <c r="I275" s="1203"/>
      <c r="J275" s="1203">
        <f t="shared" si="8"/>
        <v>0</v>
      </c>
      <c r="K275" s="1203" t="e">
        <f t="shared" si="9"/>
        <v>#DIV/0!</v>
      </c>
      <c r="L275" s="1203"/>
      <c r="M275" s="1178"/>
      <c r="N275" s="1178"/>
      <c r="O275" s="1178"/>
      <c r="P275" s="1178"/>
      <c r="Q275" s="1178"/>
      <c r="R275" s="1178"/>
      <c r="S275" s="1178"/>
      <c r="T275" s="1178"/>
      <c r="U275" s="1178"/>
      <c r="V275" s="1178"/>
      <c r="W275" s="1178"/>
      <c r="X275" s="1178"/>
      <c r="Y275" s="1178"/>
      <c r="Z275" s="1178"/>
    </row>
    <row r="276" spans="1:26" ht="27.75" customHeight="1">
      <c r="A276" s="1234"/>
      <c r="B276" s="1220"/>
      <c r="C276" s="1255"/>
      <c r="D276" s="1253"/>
      <c r="E276" s="1203"/>
      <c r="F276" s="1203"/>
      <c r="G276" s="1203"/>
      <c r="H276" s="1203"/>
      <c r="I276" s="1203"/>
      <c r="J276" s="1203">
        <f t="shared" si="8"/>
        <v>0</v>
      </c>
      <c r="K276" s="1203" t="e">
        <f t="shared" si="9"/>
        <v>#DIV/0!</v>
      </c>
      <c r="L276" s="1203"/>
      <c r="M276" s="1178"/>
      <c r="N276" s="1178"/>
      <c r="O276" s="1178"/>
      <c r="P276" s="1178"/>
      <c r="Q276" s="1178"/>
      <c r="R276" s="1178"/>
      <c r="S276" s="1178"/>
      <c r="T276" s="1178"/>
      <c r="U276" s="1178"/>
      <c r="V276" s="1178"/>
      <c r="W276" s="1178"/>
      <c r="X276" s="1178"/>
      <c r="Y276" s="1178"/>
      <c r="Z276" s="1178"/>
    </row>
    <row r="277" spans="1:26" ht="27.75" customHeight="1">
      <c r="A277" s="1234"/>
      <c r="B277" s="1220"/>
      <c r="C277" s="1255"/>
      <c r="D277" s="1253"/>
      <c r="E277" s="1203"/>
      <c r="F277" s="1203"/>
      <c r="G277" s="1203"/>
      <c r="H277" s="1203"/>
      <c r="I277" s="1203"/>
      <c r="J277" s="1203">
        <f t="shared" si="8"/>
        <v>0</v>
      </c>
      <c r="K277" s="1203" t="e">
        <f t="shared" si="9"/>
        <v>#DIV/0!</v>
      </c>
      <c r="L277" s="1203"/>
      <c r="M277" s="1178"/>
      <c r="N277" s="1178"/>
      <c r="O277" s="1178"/>
      <c r="P277" s="1178"/>
      <c r="Q277" s="1178"/>
      <c r="R277" s="1178"/>
      <c r="S277" s="1178"/>
      <c r="T277" s="1178"/>
      <c r="U277" s="1178"/>
      <c r="V277" s="1178"/>
      <c r="W277" s="1178"/>
      <c r="X277" s="1178"/>
      <c r="Y277" s="1178"/>
      <c r="Z277" s="1178"/>
    </row>
    <row r="278" spans="1:26" ht="27.75" customHeight="1">
      <c r="A278" s="1234"/>
      <c r="B278" s="1220"/>
      <c r="C278" s="1255"/>
      <c r="D278" s="1253"/>
      <c r="E278" s="1203"/>
      <c r="F278" s="1203"/>
      <c r="G278" s="1203"/>
      <c r="H278" s="1203"/>
      <c r="I278" s="1203"/>
      <c r="J278" s="1203">
        <f t="shared" si="8"/>
        <v>0</v>
      </c>
      <c r="K278" s="1203" t="e">
        <f t="shared" si="9"/>
        <v>#DIV/0!</v>
      </c>
      <c r="L278" s="1203"/>
      <c r="M278" s="1178"/>
      <c r="N278" s="1178"/>
      <c r="O278" s="1178"/>
      <c r="P278" s="1178"/>
      <c r="Q278" s="1178"/>
      <c r="R278" s="1178"/>
      <c r="S278" s="1178"/>
      <c r="T278" s="1178"/>
      <c r="U278" s="1178"/>
      <c r="V278" s="1178"/>
      <c r="W278" s="1178"/>
      <c r="X278" s="1178"/>
      <c r="Y278" s="1178"/>
      <c r="Z278" s="1178"/>
    </row>
    <row r="279" spans="1:26" ht="27.75" customHeight="1">
      <c r="A279" s="1234"/>
      <c r="B279" s="1220"/>
      <c r="C279" s="1255"/>
      <c r="D279" s="1253"/>
      <c r="E279" s="1203"/>
      <c r="F279" s="1203"/>
      <c r="G279" s="1203"/>
      <c r="H279" s="1203"/>
      <c r="I279" s="1203"/>
      <c r="J279" s="1203">
        <f t="shared" si="8"/>
        <v>0</v>
      </c>
      <c r="K279" s="1203" t="e">
        <f t="shared" si="9"/>
        <v>#DIV/0!</v>
      </c>
      <c r="L279" s="1203"/>
      <c r="M279" s="1178"/>
      <c r="N279" s="1178"/>
      <c r="O279" s="1178"/>
      <c r="P279" s="1178"/>
      <c r="Q279" s="1178"/>
      <c r="R279" s="1178"/>
      <c r="S279" s="1178"/>
      <c r="T279" s="1178"/>
      <c r="U279" s="1178"/>
      <c r="V279" s="1178"/>
      <c r="W279" s="1178"/>
      <c r="X279" s="1178"/>
      <c r="Y279" s="1178"/>
      <c r="Z279" s="1178"/>
    </row>
    <row r="280" spans="1:26" ht="27.75" customHeight="1">
      <c r="A280" s="1234"/>
      <c r="B280" s="1220"/>
      <c r="C280" s="1255"/>
      <c r="D280" s="1253"/>
      <c r="E280" s="1203"/>
      <c r="F280" s="1203"/>
      <c r="G280" s="1203"/>
      <c r="H280" s="1203"/>
      <c r="I280" s="1203"/>
      <c r="J280" s="1203">
        <f t="shared" si="8"/>
        <v>0</v>
      </c>
      <c r="K280" s="1203" t="e">
        <f t="shared" si="9"/>
        <v>#DIV/0!</v>
      </c>
      <c r="L280" s="1203"/>
      <c r="M280" s="1178"/>
      <c r="N280" s="1178"/>
      <c r="O280" s="1178"/>
      <c r="P280" s="1178"/>
      <c r="Q280" s="1178"/>
      <c r="R280" s="1178"/>
      <c r="S280" s="1178"/>
      <c r="T280" s="1178"/>
      <c r="U280" s="1178"/>
      <c r="V280" s="1178"/>
      <c r="W280" s="1178"/>
      <c r="X280" s="1178"/>
      <c r="Y280" s="1178"/>
      <c r="Z280" s="1178"/>
    </row>
    <row r="281" spans="1:26" ht="27.75" customHeight="1">
      <c r="A281" s="1234"/>
      <c r="B281" s="1220"/>
      <c r="C281" s="1255"/>
      <c r="D281" s="1253"/>
      <c r="E281" s="1203"/>
      <c r="F281" s="1203"/>
      <c r="G281" s="1203"/>
      <c r="H281" s="1203"/>
      <c r="I281" s="1203"/>
      <c r="J281" s="1203">
        <f t="shared" si="8"/>
        <v>0</v>
      </c>
      <c r="K281" s="1203" t="e">
        <f t="shared" si="9"/>
        <v>#DIV/0!</v>
      </c>
      <c r="L281" s="1203"/>
      <c r="M281" s="1178"/>
      <c r="N281" s="1178"/>
      <c r="O281" s="1178"/>
      <c r="P281" s="1178"/>
      <c r="Q281" s="1178"/>
      <c r="R281" s="1178"/>
      <c r="S281" s="1178"/>
      <c r="T281" s="1178"/>
      <c r="U281" s="1178"/>
      <c r="V281" s="1178"/>
      <c r="W281" s="1178"/>
      <c r="X281" s="1178"/>
      <c r="Y281" s="1178"/>
      <c r="Z281" s="1178"/>
    </row>
    <row r="282" spans="1:26" ht="27.75" customHeight="1">
      <c r="A282" s="1234"/>
      <c r="B282" s="1220"/>
      <c r="C282" s="1255"/>
      <c r="D282" s="1253"/>
      <c r="E282" s="1203"/>
      <c r="F282" s="1203"/>
      <c r="G282" s="1203"/>
      <c r="H282" s="1203"/>
      <c r="I282" s="1203"/>
      <c r="J282" s="1203">
        <f t="shared" si="8"/>
        <v>0</v>
      </c>
      <c r="K282" s="1203" t="e">
        <f t="shared" si="9"/>
        <v>#DIV/0!</v>
      </c>
      <c r="L282" s="1203"/>
      <c r="M282" s="1178"/>
      <c r="N282" s="1178"/>
      <c r="O282" s="1178"/>
      <c r="P282" s="1178"/>
      <c r="Q282" s="1178"/>
      <c r="R282" s="1178"/>
      <c r="S282" s="1178"/>
      <c r="T282" s="1178"/>
      <c r="U282" s="1178"/>
      <c r="V282" s="1178"/>
      <c r="W282" s="1178"/>
      <c r="X282" s="1178"/>
      <c r="Y282" s="1178"/>
      <c r="Z282" s="1178"/>
    </row>
    <row r="283" spans="1:26" ht="27.75" customHeight="1">
      <c r="A283" s="1234"/>
      <c r="B283" s="1220"/>
      <c r="C283" s="1255"/>
      <c r="D283" s="1253"/>
      <c r="E283" s="1203"/>
      <c r="F283" s="1203"/>
      <c r="G283" s="1203"/>
      <c r="H283" s="1203"/>
      <c r="I283" s="1203"/>
      <c r="J283" s="1203">
        <f t="shared" si="8"/>
        <v>0</v>
      </c>
      <c r="K283" s="1203" t="e">
        <f t="shared" si="9"/>
        <v>#DIV/0!</v>
      </c>
      <c r="L283" s="1203"/>
      <c r="M283" s="1178"/>
      <c r="N283" s="1178"/>
      <c r="O283" s="1178"/>
      <c r="P283" s="1178"/>
      <c r="Q283" s="1178"/>
      <c r="R283" s="1178"/>
      <c r="S283" s="1178"/>
      <c r="T283" s="1178"/>
      <c r="U283" s="1178"/>
      <c r="V283" s="1178"/>
      <c r="W283" s="1178"/>
      <c r="X283" s="1178"/>
      <c r="Y283" s="1178"/>
      <c r="Z283" s="1178"/>
    </row>
    <row r="284" spans="1:26" ht="27.75" customHeight="1">
      <c r="A284" s="1234"/>
      <c r="B284" s="1220"/>
      <c r="C284" s="1255"/>
      <c r="D284" s="1253"/>
      <c r="E284" s="1203"/>
      <c r="F284" s="1203"/>
      <c r="G284" s="1203"/>
      <c r="H284" s="1203"/>
      <c r="I284" s="1203"/>
      <c r="J284" s="1203">
        <f t="shared" si="8"/>
        <v>0</v>
      </c>
      <c r="K284" s="1203" t="e">
        <f t="shared" si="9"/>
        <v>#DIV/0!</v>
      </c>
      <c r="L284" s="1203"/>
      <c r="M284" s="1178"/>
      <c r="N284" s="1178"/>
      <c r="O284" s="1178"/>
      <c r="P284" s="1178"/>
      <c r="Q284" s="1178"/>
      <c r="R284" s="1178"/>
      <c r="S284" s="1178"/>
      <c r="T284" s="1178"/>
      <c r="U284" s="1178"/>
      <c r="V284" s="1178"/>
      <c r="W284" s="1178"/>
      <c r="X284" s="1178"/>
      <c r="Y284" s="1178"/>
      <c r="Z284" s="1178"/>
    </row>
    <row r="285" spans="1:26" ht="27.75" customHeight="1">
      <c r="A285" s="1234"/>
      <c r="B285" s="1220"/>
      <c r="C285" s="1255"/>
      <c r="D285" s="1253"/>
      <c r="E285" s="1203"/>
      <c r="F285" s="1203"/>
      <c r="G285" s="1203"/>
      <c r="H285" s="1203"/>
      <c r="I285" s="1203"/>
      <c r="J285" s="1203">
        <f t="shared" si="8"/>
        <v>0</v>
      </c>
      <c r="K285" s="1203" t="e">
        <f t="shared" si="9"/>
        <v>#DIV/0!</v>
      </c>
      <c r="L285" s="1203"/>
      <c r="M285" s="1178"/>
      <c r="N285" s="1178"/>
      <c r="O285" s="1178"/>
      <c r="P285" s="1178"/>
      <c r="Q285" s="1178"/>
      <c r="R285" s="1178"/>
      <c r="S285" s="1178"/>
      <c r="T285" s="1178"/>
      <c r="U285" s="1178"/>
      <c r="V285" s="1178"/>
      <c r="W285" s="1178"/>
      <c r="X285" s="1178"/>
      <c r="Y285" s="1178"/>
      <c r="Z285" s="1178"/>
    </row>
    <row r="286" spans="1:26" ht="27.75" customHeight="1">
      <c r="A286" s="1234"/>
      <c r="B286" s="1220"/>
      <c r="C286" s="1255"/>
      <c r="D286" s="1253"/>
      <c r="E286" s="1203"/>
      <c r="F286" s="1203"/>
      <c r="G286" s="1203"/>
      <c r="H286" s="1203"/>
      <c r="I286" s="1203"/>
      <c r="J286" s="1203">
        <f t="shared" si="8"/>
        <v>0</v>
      </c>
      <c r="K286" s="1203" t="e">
        <f t="shared" si="9"/>
        <v>#DIV/0!</v>
      </c>
      <c r="L286" s="1203"/>
      <c r="M286" s="1178"/>
      <c r="N286" s="1178"/>
      <c r="O286" s="1178"/>
      <c r="P286" s="1178"/>
      <c r="Q286" s="1178"/>
      <c r="R286" s="1178"/>
      <c r="S286" s="1178"/>
      <c r="T286" s="1178"/>
      <c r="U286" s="1178"/>
      <c r="V286" s="1178"/>
      <c r="W286" s="1178"/>
      <c r="X286" s="1178"/>
      <c r="Y286" s="1178"/>
      <c r="Z286" s="1178"/>
    </row>
    <row r="287" spans="1:26" ht="27.75" customHeight="1">
      <c r="A287" s="1234"/>
      <c r="B287" s="1220"/>
      <c r="C287" s="1255"/>
      <c r="D287" s="1253"/>
      <c r="E287" s="1203"/>
      <c r="F287" s="1203"/>
      <c r="G287" s="1203"/>
      <c r="H287" s="1203"/>
      <c r="I287" s="1203"/>
      <c r="J287" s="1203">
        <f t="shared" si="8"/>
        <v>0</v>
      </c>
      <c r="K287" s="1203" t="e">
        <f t="shared" si="9"/>
        <v>#DIV/0!</v>
      </c>
      <c r="L287" s="1203"/>
      <c r="M287" s="1178"/>
      <c r="N287" s="1178"/>
      <c r="O287" s="1178"/>
      <c r="P287" s="1178"/>
      <c r="Q287" s="1178"/>
      <c r="R287" s="1178"/>
      <c r="S287" s="1178"/>
      <c r="T287" s="1178"/>
      <c r="U287" s="1178"/>
      <c r="V287" s="1178"/>
      <c r="W287" s="1178"/>
      <c r="X287" s="1178"/>
      <c r="Y287" s="1178"/>
      <c r="Z287" s="1178"/>
    </row>
    <row r="288" spans="1:26" ht="27.75" customHeight="1">
      <c r="A288" s="1234"/>
      <c r="B288" s="1220"/>
      <c r="C288" s="1255"/>
      <c r="D288" s="1253"/>
      <c r="E288" s="1203"/>
      <c r="F288" s="1203"/>
      <c r="G288" s="1203"/>
      <c r="H288" s="1203"/>
      <c r="I288" s="1203"/>
      <c r="J288" s="1203">
        <f t="shared" si="8"/>
        <v>0</v>
      </c>
      <c r="K288" s="1203" t="e">
        <f t="shared" si="9"/>
        <v>#DIV/0!</v>
      </c>
      <c r="L288" s="1203"/>
      <c r="M288" s="1178"/>
      <c r="N288" s="1178"/>
      <c r="O288" s="1178"/>
      <c r="P288" s="1178"/>
      <c r="Q288" s="1178"/>
      <c r="R288" s="1178"/>
      <c r="S288" s="1178"/>
      <c r="T288" s="1178"/>
      <c r="U288" s="1178"/>
      <c r="V288" s="1178"/>
      <c r="W288" s="1178"/>
      <c r="X288" s="1178"/>
      <c r="Y288" s="1178"/>
      <c r="Z288" s="1178"/>
    </row>
    <row r="289" spans="1:26" ht="27.75" customHeight="1">
      <c r="A289" s="1234"/>
      <c r="B289" s="1220"/>
      <c r="C289" s="1255"/>
      <c r="D289" s="1253"/>
      <c r="E289" s="1203"/>
      <c r="F289" s="1203"/>
      <c r="G289" s="1203"/>
      <c r="H289" s="1203"/>
      <c r="I289" s="1203"/>
      <c r="J289" s="1203">
        <f t="shared" si="8"/>
        <v>0</v>
      </c>
      <c r="K289" s="1203" t="e">
        <f t="shared" si="9"/>
        <v>#DIV/0!</v>
      </c>
      <c r="L289" s="1203"/>
      <c r="M289" s="1178"/>
      <c r="N289" s="1178"/>
      <c r="O289" s="1178"/>
      <c r="P289" s="1178"/>
      <c r="Q289" s="1178"/>
      <c r="R289" s="1178"/>
      <c r="S289" s="1178"/>
      <c r="T289" s="1178"/>
      <c r="U289" s="1178"/>
      <c r="V289" s="1178"/>
      <c r="W289" s="1178"/>
      <c r="X289" s="1178"/>
      <c r="Y289" s="1178"/>
      <c r="Z289" s="1178"/>
    </row>
    <row r="290" spans="1:26" ht="27.75" customHeight="1">
      <c r="A290" s="1234"/>
      <c r="B290" s="1220"/>
      <c r="C290" s="1255"/>
      <c r="D290" s="1257"/>
      <c r="E290" s="1203"/>
      <c r="F290" s="1203"/>
      <c r="G290" s="1203"/>
      <c r="H290" s="1203"/>
      <c r="I290" s="1203"/>
      <c r="J290" s="1203">
        <f>SUM(J249:J289)</f>
        <v>140</v>
      </c>
      <c r="K290" s="1203" t="e">
        <f t="shared" si="9"/>
        <v>#DIV/0!</v>
      </c>
      <c r="L290" s="1203"/>
      <c r="M290" s="1178"/>
      <c r="N290" s="1178"/>
      <c r="O290" s="1178"/>
      <c r="P290" s="1178"/>
      <c r="Q290" s="1178"/>
      <c r="R290" s="1178"/>
      <c r="S290" s="1178"/>
      <c r="T290" s="1178"/>
      <c r="U290" s="1178"/>
      <c r="V290" s="1178"/>
      <c r="W290" s="1178"/>
      <c r="X290" s="1178"/>
      <c r="Y290" s="1178"/>
      <c r="Z290" s="1178"/>
    </row>
    <row r="291" spans="1:26" ht="27.75" customHeight="1">
      <c r="A291" s="1286"/>
      <c r="B291" s="1213"/>
      <c r="C291" s="1266"/>
      <c r="D291" s="1266"/>
      <c r="E291" s="1267"/>
      <c r="F291" s="1267"/>
      <c r="G291" s="1267"/>
      <c r="H291" s="1267"/>
      <c r="I291" s="1267"/>
      <c r="J291" s="1267"/>
      <c r="K291" s="1267"/>
      <c r="L291" s="1178"/>
      <c r="M291" s="1178"/>
      <c r="N291" s="1178"/>
      <c r="O291" s="1178"/>
      <c r="P291" s="1178"/>
      <c r="Q291" s="1178"/>
      <c r="R291" s="1178"/>
      <c r="S291" s="1178"/>
      <c r="T291" s="1178"/>
      <c r="U291" s="1178"/>
      <c r="V291" s="1178"/>
      <c r="W291" s="1178"/>
      <c r="X291" s="1178"/>
      <c r="Y291" s="1178"/>
      <c r="Z291" s="1178"/>
    </row>
    <row r="292" spans="1:26" ht="27.75" customHeight="1">
      <c r="A292" s="1249"/>
      <c r="B292" s="1208" t="s">
        <v>549</v>
      </c>
      <c r="C292" s="1266"/>
      <c r="D292" s="1266"/>
      <c r="E292" s="1267"/>
      <c r="F292" s="1267"/>
      <c r="G292" s="1267"/>
      <c r="H292" s="1267"/>
      <c r="I292" s="1267"/>
      <c r="J292" s="1267"/>
      <c r="K292" s="1267"/>
      <c r="L292" s="1178"/>
      <c r="M292" s="1178"/>
      <c r="N292" s="1178"/>
      <c r="O292" s="1178"/>
      <c r="P292" s="1178"/>
      <c r="Q292" s="1178"/>
      <c r="R292" s="1178"/>
      <c r="S292" s="1178"/>
      <c r="T292" s="1178"/>
      <c r="U292" s="1178"/>
      <c r="V292" s="1178"/>
      <c r="W292" s="1178"/>
      <c r="X292" s="1178"/>
      <c r="Y292" s="1178"/>
      <c r="Z292" s="1178"/>
    </row>
    <row r="293" spans="1:26" ht="27.75" customHeight="1">
      <c r="A293" s="1286"/>
      <c r="B293" s="1205" t="s">
        <v>550</v>
      </c>
      <c r="C293" s="1287"/>
      <c r="D293" s="1288"/>
      <c r="E293" s="1289"/>
      <c r="F293" s="1289"/>
      <c r="G293" s="1289"/>
      <c r="H293" s="1289"/>
      <c r="I293" s="1289"/>
      <c r="J293" s="1289"/>
      <c r="K293" s="1289"/>
      <c r="L293" s="1178"/>
      <c r="M293" s="1178"/>
      <c r="N293" s="1178"/>
      <c r="O293" s="1178"/>
      <c r="P293" s="1178"/>
      <c r="Q293" s="1178"/>
      <c r="R293" s="1178"/>
      <c r="S293" s="1178"/>
      <c r="T293" s="1178"/>
      <c r="U293" s="1178"/>
      <c r="V293" s="1178"/>
      <c r="W293" s="1178"/>
      <c r="X293" s="1178"/>
      <c r="Y293" s="1178"/>
      <c r="Z293" s="1178"/>
    </row>
    <row r="294" spans="1:26" ht="27.75" customHeight="1">
      <c r="A294" s="1290"/>
      <c r="B294" s="1205" t="s">
        <v>551</v>
      </c>
      <c r="C294" s="1287"/>
      <c r="D294" s="1288"/>
      <c r="E294" s="1289"/>
      <c r="F294" s="1289"/>
      <c r="G294" s="1289"/>
      <c r="H294" s="1289"/>
      <c r="I294" s="1289"/>
      <c r="J294" s="1289"/>
      <c r="K294" s="1289"/>
      <c r="L294" s="1178"/>
      <c r="M294" s="1178"/>
      <c r="N294" s="1178"/>
      <c r="O294" s="1178"/>
      <c r="P294" s="1178"/>
      <c r="Q294" s="1178"/>
      <c r="R294" s="1178"/>
      <c r="S294" s="1178"/>
      <c r="T294" s="1178"/>
      <c r="U294" s="1178"/>
      <c r="V294" s="1178"/>
      <c r="W294" s="1178"/>
      <c r="X294" s="1178"/>
      <c r="Y294" s="1178"/>
      <c r="Z294" s="1178"/>
    </row>
    <row r="295" spans="1:26" ht="27.75" customHeight="1">
      <c r="A295" s="1290"/>
      <c r="B295" s="1205" t="s">
        <v>552</v>
      </c>
      <c r="C295" s="1287"/>
      <c r="D295" s="1288"/>
      <c r="E295" s="1289"/>
      <c r="F295" s="1289"/>
      <c r="G295" s="1289"/>
      <c r="H295" s="1289"/>
      <c r="I295" s="1289"/>
      <c r="J295" s="1289"/>
      <c r="K295" s="1289"/>
      <c r="L295" s="1178"/>
      <c r="M295" s="1178"/>
      <c r="N295" s="1178"/>
      <c r="O295" s="1178"/>
      <c r="P295" s="1178"/>
      <c r="Q295" s="1178"/>
      <c r="R295" s="1178"/>
      <c r="S295" s="1178"/>
      <c r="T295" s="1178"/>
      <c r="U295" s="1178"/>
      <c r="V295" s="1178"/>
      <c r="W295" s="1178"/>
      <c r="X295" s="1178"/>
      <c r="Y295" s="1178"/>
      <c r="Z295" s="1178"/>
    </row>
    <row r="296" spans="1:26" ht="27.75" customHeight="1">
      <c r="A296" s="1290"/>
      <c r="B296" s="1206" t="s">
        <v>553</v>
      </c>
      <c r="C296" s="1287"/>
      <c r="D296" s="1288"/>
      <c r="E296" s="1289"/>
      <c r="F296" s="1289"/>
      <c r="G296" s="1289"/>
      <c r="H296" s="1289"/>
      <c r="I296" s="1289"/>
      <c r="J296" s="1289"/>
      <c r="K296" s="1289"/>
      <c r="L296" s="1178"/>
      <c r="M296" s="1178"/>
      <c r="N296" s="1178"/>
      <c r="O296" s="1178"/>
      <c r="P296" s="1178"/>
      <c r="Q296" s="1178"/>
      <c r="R296" s="1178"/>
      <c r="S296" s="1178"/>
      <c r="T296" s="1178"/>
      <c r="U296" s="1178"/>
      <c r="V296" s="1178"/>
      <c r="W296" s="1178"/>
      <c r="X296" s="1178"/>
      <c r="Y296" s="1178"/>
      <c r="Z296" s="1178"/>
    </row>
    <row r="297" spans="1:26" ht="27.75" customHeight="1">
      <c r="A297" s="1290"/>
      <c r="B297" s="1206" t="s">
        <v>554</v>
      </c>
      <c r="C297" s="1287"/>
      <c r="D297" s="1288"/>
      <c r="E297" s="1289"/>
      <c r="F297" s="1289"/>
      <c r="G297" s="1289"/>
      <c r="H297" s="1289"/>
      <c r="I297" s="1289"/>
      <c r="J297" s="1289"/>
      <c r="K297" s="1289"/>
      <c r="L297" s="1178"/>
      <c r="M297" s="1178"/>
      <c r="N297" s="1178"/>
      <c r="O297" s="1178"/>
      <c r="P297" s="1178"/>
      <c r="Q297" s="1178"/>
      <c r="R297" s="1178"/>
      <c r="S297" s="1178"/>
      <c r="T297" s="1178"/>
      <c r="U297" s="1178"/>
      <c r="V297" s="1178"/>
      <c r="W297" s="1178"/>
      <c r="X297" s="1178"/>
      <c r="Y297" s="1178"/>
      <c r="Z297" s="1178"/>
    </row>
    <row r="298" spans="1:26" ht="27.75" customHeight="1">
      <c r="A298" s="1290"/>
      <c r="B298" s="1262" t="s">
        <v>448</v>
      </c>
      <c r="C298" s="1257"/>
      <c r="D298" s="1262"/>
      <c r="E298" s="1263"/>
      <c r="F298" s="1263"/>
      <c r="G298" s="1263"/>
      <c r="H298" s="1263"/>
      <c r="I298" s="1263"/>
      <c r="J298" s="1263"/>
      <c r="K298" s="1263"/>
      <c r="L298" s="1178"/>
      <c r="M298" s="1178"/>
      <c r="N298" s="1178"/>
      <c r="O298" s="1178"/>
      <c r="P298" s="1178"/>
      <c r="Q298" s="1178"/>
      <c r="R298" s="1178"/>
      <c r="S298" s="1178"/>
      <c r="T298" s="1178"/>
      <c r="U298" s="1178"/>
      <c r="V298" s="1178"/>
      <c r="W298" s="1178"/>
      <c r="X298" s="1178"/>
      <c r="Y298" s="1178"/>
      <c r="Z298" s="1178"/>
    </row>
    <row r="299" spans="1:26" ht="27.75" customHeight="1">
      <c r="A299" s="1290"/>
      <c r="B299" s="1262" t="s">
        <v>555</v>
      </c>
      <c r="C299" s="1262" t="s">
        <v>556</v>
      </c>
      <c r="D299" s="1262"/>
      <c r="E299" s="1263"/>
      <c r="F299" s="1263"/>
      <c r="G299" s="1263"/>
      <c r="H299" s="1263"/>
      <c r="I299" s="1263"/>
      <c r="J299" s="1263"/>
      <c r="K299" s="1263"/>
      <c r="L299" s="1178"/>
      <c r="M299" s="1178"/>
      <c r="N299" s="1178"/>
      <c r="O299" s="1178"/>
      <c r="P299" s="1178"/>
      <c r="Q299" s="1178"/>
      <c r="R299" s="1178"/>
      <c r="S299" s="1178"/>
      <c r="T299" s="1178"/>
      <c r="U299" s="1178"/>
      <c r="V299" s="1178"/>
      <c r="W299" s="1178"/>
      <c r="X299" s="1178"/>
      <c r="Y299" s="1178"/>
      <c r="Z299" s="1178"/>
    </row>
    <row r="300" spans="1:26" ht="27.75" customHeight="1">
      <c r="A300" s="1290"/>
      <c r="B300" s="1262" t="s">
        <v>548</v>
      </c>
      <c r="C300" s="1291"/>
      <c r="D300" s="1262"/>
      <c r="E300" s="1263"/>
      <c r="F300" s="1263"/>
      <c r="G300" s="1263"/>
      <c r="H300" s="1263"/>
      <c r="I300" s="1263"/>
      <c r="J300" s="1263"/>
      <c r="K300" s="1263"/>
      <c r="L300" s="1178"/>
      <c r="M300" s="1178"/>
      <c r="N300" s="1178"/>
      <c r="O300" s="1178"/>
      <c r="P300" s="1178"/>
      <c r="Q300" s="1178"/>
      <c r="R300" s="1178"/>
      <c r="S300" s="1178"/>
      <c r="T300" s="1178"/>
      <c r="U300" s="1178"/>
      <c r="V300" s="1178"/>
      <c r="W300" s="1178"/>
      <c r="X300" s="1178"/>
      <c r="Y300" s="1178"/>
      <c r="Z300" s="1178"/>
    </row>
    <row r="301" spans="1:26" ht="27.75" customHeight="1">
      <c r="A301" s="1290"/>
      <c r="B301" s="1220" t="s">
        <v>70</v>
      </c>
      <c r="C301" s="1262"/>
      <c r="D301" s="1262"/>
      <c r="E301" s="1263"/>
      <c r="F301" s="1263"/>
      <c r="G301" s="1263"/>
      <c r="H301" s="1263"/>
      <c r="I301" s="1263"/>
      <c r="J301" s="1263"/>
      <c r="K301" s="1263"/>
      <c r="L301" s="1178"/>
      <c r="M301" s="1178"/>
      <c r="N301" s="1178"/>
      <c r="O301" s="1178"/>
      <c r="P301" s="1178"/>
      <c r="Q301" s="1178"/>
      <c r="R301" s="1178"/>
      <c r="S301" s="1178"/>
      <c r="T301" s="1178"/>
      <c r="U301" s="1178"/>
      <c r="V301" s="1178"/>
      <c r="W301" s="1178"/>
      <c r="X301" s="1178"/>
      <c r="Y301" s="1178"/>
      <c r="Z301" s="1178"/>
    </row>
    <row r="302" spans="1:26" ht="27.75" customHeight="1">
      <c r="A302" s="1234"/>
      <c r="B302" s="1220"/>
      <c r="C302" s="1255"/>
      <c r="D302" s="1253" t="s">
        <v>202</v>
      </c>
      <c r="E302" s="1203"/>
      <c r="F302" s="1203"/>
      <c r="G302" s="1203"/>
      <c r="H302" s="1203"/>
      <c r="I302" s="1203"/>
      <c r="J302" s="1203">
        <f t="shared" ref="J302:J342" si="10">SUM(E302:I302)</f>
        <v>0</v>
      </c>
      <c r="K302" s="1203" t="e">
        <f t="shared" ref="K302:K343" si="11">J302/E302</f>
        <v>#DIV/0!</v>
      </c>
      <c r="L302" s="1203"/>
      <c r="M302" s="1178"/>
      <c r="N302" s="1178"/>
      <c r="O302" s="1178"/>
      <c r="P302" s="1178"/>
      <c r="Q302" s="1178"/>
      <c r="R302" s="1178"/>
      <c r="S302" s="1178"/>
      <c r="T302" s="1178"/>
      <c r="U302" s="1178"/>
      <c r="V302" s="1178"/>
      <c r="W302" s="1178"/>
      <c r="X302" s="1178"/>
      <c r="Y302" s="1178"/>
      <c r="Z302" s="1178"/>
    </row>
    <row r="303" spans="1:26" ht="27.75" customHeight="1">
      <c r="A303" s="1234"/>
      <c r="B303" s="1220"/>
      <c r="C303" s="1255"/>
      <c r="D303" s="1253" t="s">
        <v>205</v>
      </c>
      <c r="E303" s="1203"/>
      <c r="F303" s="1203"/>
      <c r="G303" s="1203"/>
      <c r="H303" s="1203"/>
      <c r="I303" s="1203"/>
      <c r="J303" s="1203">
        <f t="shared" si="10"/>
        <v>0</v>
      </c>
      <c r="K303" s="1203" t="e">
        <f t="shared" si="11"/>
        <v>#DIV/0!</v>
      </c>
      <c r="L303" s="1203"/>
      <c r="M303" s="1178"/>
      <c r="N303" s="1178"/>
      <c r="O303" s="1178"/>
      <c r="P303" s="1178"/>
      <c r="Q303" s="1178"/>
      <c r="R303" s="1178"/>
      <c r="S303" s="1178"/>
      <c r="T303" s="1178"/>
      <c r="U303" s="1178"/>
      <c r="V303" s="1178"/>
      <c r="W303" s="1178"/>
      <c r="X303" s="1178"/>
      <c r="Y303" s="1178"/>
      <c r="Z303" s="1178"/>
    </row>
    <row r="304" spans="1:26" ht="27.75" customHeight="1">
      <c r="A304" s="1234"/>
      <c r="B304" s="1220"/>
      <c r="C304" s="1255"/>
      <c r="D304" s="1253" t="s">
        <v>210</v>
      </c>
      <c r="E304" s="1203"/>
      <c r="F304" s="1203"/>
      <c r="G304" s="1203"/>
      <c r="H304" s="1203"/>
      <c r="I304" s="1203"/>
      <c r="J304" s="1203">
        <f t="shared" si="10"/>
        <v>0</v>
      </c>
      <c r="K304" s="1203" t="e">
        <f t="shared" si="11"/>
        <v>#DIV/0!</v>
      </c>
      <c r="L304" s="1203"/>
      <c r="M304" s="1178"/>
      <c r="N304" s="1178"/>
      <c r="O304" s="1178"/>
      <c r="P304" s="1178"/>
      <c r="Q304" s="1178"/>
      <c r="R304" s="1178"/>
      <c r="S304" s="1178"/>
      <c r="T304" s="1178"/>
      <c r="U304" s="1178"/>
      <c r="V304" s="1178"/>
      <c r="W304" s="1178"/>
      <c r="X304" s="1178"/>
      <c r="Y304" s="1178"/>
      <c r="Z304" s="1178"/>
    </row>
    <row r="305" spans="1:26" ht="27.75" customHeight="1">
      <c r="A305" s="1234"/>
      <c r="B305" s="1220"/>
      <c r="C305" s="1255"/>
      <c r="D305" s="1253" t="s">
        <v>213</v>
      </c>
      <c r="E305" s="1203"/>
      <c r="F305" s="1203"/>
      <c r="G305" s="1203"/>
      <c r="H305" s="1203"/>
      <c r="I305" s="1203"/>
      <c r="J305" s="1203">
        <f t="shared" si="10"/>
        <v>0</v>
      </c>
      <c r="K305" s="1203" t="e">
        <f t="shared" si="11"/>
        <v>#DIV/0!</v>
      </c>
      <c r="L305" s="1203"/>
      <c r="M305" s="1178"/>
      <c r="N305" s="1178"/>
      <c r="O305" s="1178"/>
      <c r="P305" s="1178"/>
      <c r="Q305" s="1178"/>
      <c r="R305" s="1178"/>
      <c r="S305" s="1178"/>
      <c r="T305" s="1178"/>
      <c r="U305" s="1178"/>
      <c r="V305" s="1178"/>
      <c r="W305" s="1178"/>
      <c r="X305" s="1178"/>
      <c r="Y305" s="1178"/>
      <c r="Z305" s="1178"/>
    </row>
    <row r="306" spans="1:26" ht="27.75" customHeight="1">
      <c r="A306" s="1234"/>
      <c r="B306" s="1220"/>
      <c r="C306" s="1255"/>
      <c r="D306" s="1253" t="s">
        <v>216</v>
      </c>
      <c r="E306" s="1203"/>
      <c r="F306" s="1203"/>
      <c r="G306" s="1203"/>
      <c r="H306" s="1203"/>
      <c r="I306" s="1203"/>
      <c r="J306" s="1203">
        <f t="shared" si="10"/>
        <v>0</v>
      </c>
      <c r="K306" s="1203" t="e">
        <f t="shared" si="11"/>
        <v>#DIV/0!</v>
      </c>
      <c r="L306" s="1203"/>
      <c r="M306" s="1178"/>
      <c r="N306" s="1178"/>
      <c r="O306" s="1178"/>
      <c r="P306" s="1178"/>
      <c r="Q306" s="1178"/>
      <c r="R306" s="1178"/>
      <c r="S306" s="1178"/>
      <c r="T306" s="1178"/>
      <c r="U306" s="1178"/>
      <c r="V306" s="1178"/>
      <c r="W306" s="1178"/>
      <c r="X306" s="1178"/>
      <c r="Y306" s="1178"/>
      <c r="Z306" s="1178"/>
    </row>
    <row r="307" spans="1:26" ht="27.75" customHeight="1">
      <c r="A307" s="1234"/>
      <c r="B307" s="1220"/>
      <c r="C307" s="1255"/>
      <c r="D307" s="1253" t="s">
        <v>218</v>
      </c>
      <c r="E307" s="1203"/>
      <c r="F307" s="1203"/>
      <c r="G307" s="1203"/>
      <c r="H307" s="1203"/>
      <c r="I307" s="1203"/>
      <c r="J307" s="1203">
        <f t="shared" si="10"/>
        <v>0</v>
      </c>
      <c r="K307" s="1203" t="e">
        <f t="shared" si="11"/>
        <v>#DIV/0!</v>
      </c>
      <c r="L307" s="1203"/>
      <c r="M307" s="1178"/>
      <c r="N307" s="1178"/>
      <c r="O307" s="1178"/>
      <c r="P307" s="1178"/>
      <c r="Q307" s="1178"/>
      <c r="R307" s="1178"/>
      <c r="S307" s="1178"/>
      <c r="T307" s="1178"/>
      <c r="U307" s="1178"/>
      <c r="V307" s="1178"/>
      <c r="W307" s="1178"/>
      <c r="X307" s="1178"/>
      <c r="Y307" s="1178"/>
      <c r="Z307" s="1178"/>
    </row>
    <row r="308" spans="1:26" ht="27.75" customHeight="1">
      <c r="A308" s="1234"/>
      <c r="B308" s="1220"/>
      <c r="C308" s="1255"/>
      <c r="D308" s="1253" t="s">
        <v>220</v>
      </c>
      <c r="E308" s="1203"/>
      <c r="F308" s="1203"/>
      <c r="G308" s="1203"/>
      <c r="H308" s="1203"/>
      <c r="I308" s="1203"/>
      <c r="J308" s="1203">
        <f t="shared" si="10"/>
        <v>0</v>
      </c>
      <c r="K308" s="1203" t="e">
        <f t="shared" si="11"/>
        <v>#DIV/0!</v>
      </c>
      <c r="L308" s="1203"/>
      <c r="M308" s="1178"/>
      <c r="N308" s="1178"/>
      <c r="O308" s="1178"/>
      <c r="P308" s="1178"/>
      <c r="Q308" s="1178"/>
      <c r="R308" s="1178"/>
      <c r="S308" s="1178"/>
      <c r="T308" s="1178"/>
      <c r="U308" s="1178"/>
      <c r="V308" s="1178"/>
      <c r="W308" s="1178"/>
      <c r="X308" s="1178"/>
      <c r="Y308" s="1178"/>
      <c r="Z308" s="1178"/>
    </row>
    <row r="309" spans="1:26" ht="27.75" customHeight="1">
      <c r="A309" s="1234"/>
      <c r="B309" s="1220"/>
      <c r="C309" s="1255"/>
      <c r="D309" s="1253" t="s">
        <v>223</v>
      </c>
      <c r="E309" s="1203"/>
      <c r="F309" s="1203"/>
      <c r="G309" s="1203"/>
      <c r="H309" s="1203"/>
      <c r="I309" s="1203"/>
      <c r="J309" s="1203">
        <f t="shared" si="10"/>
        <v>0</v>
      </c>
      <c r="K309" s="1203" t="e">
        <f t="shared" si="11"/>
        <v>#DIV/0!</v>
      </c>
      <c r="L309" s="1203"/>
      <c r="M309" s="1178"/>
      <c r="N309" s="1178"/>
      <c r="O309" s="1178"/>
      <c r="P309" s="1178"/>
      <c r="Q309" s="1178"/>
      <c r="R309" s="1178"/>
      <c r="S309" s="1178"/>
      <c r="T309" s="1178"/>
      <c r="U309" s="1178"/>
      <c r="V309" s="1178"/>
      <c r="W309" s="1178"/>
      <c r="X309" s="1178"/>
      <c r="Y309" s="1178"/>
      <c r="Z309" s="1178"/>
    </row>
    <row r="310" spans="1:26" ht="27.75" customHeight="1">
      <c r="A310" s="1234"/>
      <c r="B310" s="1220"/>
      <c r="C310" s="1255"/>
      <c r="D310" s="1253" t="s">
        <v>225</v>
      </c>
      <c r="E310" s="1203"/>
      <c r="F310" s="1203"/>
      <c r="G310" s="1203"/>
      <c r="H310" s="1203"/>
      <c r="I310" s="1203"/>
      <c r="J310" s="1203">
        <f t="shared" si="10"/>
        <v>0</v>
      </c>
      <c r="K310" s="1203" t="e">
        <f t="shared" si="11"/>
        <v>#DIV/0!</v>
      </c>
      <c r="L310" s="1203"/>
      <c r="M310" s="1178"/>
      <c r="N310" s="1178"/>
      <c r="O310" s="1178"/>
      <c r="P310" s="1178"/>
      <c r="Q310" s="1178"/>
      <c r="R310" s="1178"/>
      <c r="S310" s="1178"/>
      <c r="T310" s="1178"/>
      <c r="U310" s="1178"/>
      <c r="V310" s="1178"/>
      <c r="W310" s="1178"/>
      <c r="X310" s="1178"/>
      <c r="Y310" s="1178"/>
      <c r="Z310" s="1178"/>
    </row>
    <row r="311" spans="1:26" ht="27.75" customHeight="1">
      <c r="A311" s="1234"/>
      <c r="B311" s="1220"/>
      <c r="C311" s="1255"/>
      <c r="D311" s="1253" t="s">
        <v>227</v>
      </c>
      <c r="E311" s="1203"/>
      <c r="F311" s="1203"/>
      <c r="G311" s="1203"/>
      <c r="H311" s="1203"/>
      <c r="I311" s="1203"/>
      <c r="J311" s="1203">
        <f t="shared" si="10"/>
        <v>0</v>
      </c>
      <c r="K311" s="1203" t="e">
        <f t="shared" si="11"/>
        <v>#DIV/0!</v>
      </c>
      <c r="L311" s="1203"/>
      <c r="M311" s="1178"/>
      <c r="N311" s="1178"/>
      <c r="O311" s="1178"/>
      <c r="P311" s="1178"/>
      <c r="Q311" s="1178"/>
      <c r="R311" s="1178"/>
      <c r="S311" s="1178"/>
      <c r="T311" s="1178"/>
      <c r="U311" s="1178"/>
      <c r="V311" s="1178"/>
      <c r="W311" s="1178"/>
      <c r="X311" s="1178"/>
      <c r="Y311" s="1178"/>
      <c r="Z311" s="1178"/>
    </row>
    <row r="312" spans="1:26" ht="27.75" customHeight="1">
      <c r="A312" s="1234"/>
      <c r="B312" s="1220"/>
      <c r="C312" s="1255"/>
      <c r="D312" s="1253" t="s">
        <v>229</v>
      </c>
      <c r="E312" s="1203"/>
      <c r="F312" s="1203"/>
      <c r="G312" s="1203"/>
      <c r="H312" s="1203"/>
      <c r="I312" s="1203"/>
      <c r="J312" s="1203">
        <f t="shared" si="10"/>
        <v>0</v>
      </c>
      <c r="K312" s="1203" t="e">
        <f t="shared" si="11"/>
        <v>#DIV/0!</v>
      </c>
      <c r="L312" s="1203"/>
      <c r="M312" s="1178"/>
      <c r="N312" s="1178"/>
      <c r="O312" s="1178"/>
      <c r="P312" s="1178"/>
      <c r="Q312" s="1178"/>
      <c r="R312" s="1178"/>
      <c r="S312" s="1178"/>
      <c r="T312" s="1178"/>
      <c r="U312" s="1178"/>
      <c r="V312" s="1178"/>
      <c r="W312" s="1178"/>
      <c r="X312" s="1178"/>
      <c r="Y312" s="1178"/>
      <c r="Z312" s="1178"/>
    </row>
    <row r="313" spans="1:26" ht="27.75" customHeight="1">
      <c r="A313" s="1234"/>
      <c r="B313" s="1220"/>
      <c r="C313" s="1255"/>
      <c r="D313" s="1253" t="s">
        <v>234</v>
      </c>
      <c r="E313" s="1203"/>
      <c r="F313" s="1203"/>
      <c r="G313" s="1203"/>
      <c r="H313" s="1203"/>
      <c r="I313" s="1203"/>
      <c r="J313" s="1203">
        <f t="shared" si="10"/>
        <v>0</v>
      </c>
      <c r="K313" s="1203" t="e">
        <f t="shared" si="11"/>
        <v>#DIV/0!</v>
      </c>
      <c r="L313" s="1203"/>
      <c r="M313" s="1178"/>
      <c r="N313" s="1178"/>
      <c r="O313" s="1178"/>
      <c r="P313" s="1178"/>
      <c r="Q313" s="1178"/>
      <c r="R313" s="1178"/>
      <c r="S313" s="1178"/>
      <c r="T313" s="1178"/>
      <c r="U313" s="1178"/>
      <c r="V313" s="1178"/>
      <c r="W313" s="1178"/>
      <c r="X313" s="1178"/>
      <c r="Y313" s="1178"/>
      <c r="Z313" s="1178"/>
    </row>
    <row r="314" spans="1:26" ht="27.75" customHeight="1">
      <c r="A314" s="1234"/>
      <c r="B314" s="1220"/>
      <c r="C314" s="1255"/>
      <c r="D314" s="1253" t="s">
        <v>236</v>
      </c>
      <c r="E314" s="1203"/>
      <c r="F314" s="1203"/>
      <c r="G314" s="1203"/>
      <c r="H314" s="1203"/>
      <c r="I314" s="1203"/>
      <c r="J314" s="1203">
        <f t="shared" si="10"/>
        <v>0</v>
      </c>
      <c r="K314" s="1203" t="e">
        <f t="shared" si="11"/>
        <v>#DIV/0!</v>
      </c>
      <c r="L314" s="1203"/>
      <c r="M314" s="1178"/>
      <c r="N314" s="1178"/>
      <c r="O314" s="1178"/>
      <c r="P314" s="1178"/>
      <c r="Q314" s="1178"/>
      <c r="R314" s="1178"/>
      <c r="S314" s="1178"/>
      <c r="T314" s="1178"/>
      <c r="U314" s="1178"/>
      <c r="V314" s="1178"/>
      <c r="W314" s="1178"/>
      <c r="X314" s="1178"/>
      <c r="Y314" s="1178"/>
      <c r="Z314" s="1178"/>
    </row>
    <row r="315" spans="1:26" ht="27.75" customHeight="1">
      <c r="A315" s="1234"/>
      <c r="B315" s="1220"/>
      <c r="C315" s="1255"/>
      <c r="D315" s="1253" t="s">
        <v>241</v>
      </c>
      <c r="E315" s="1203"/>
      <c r="F315" s="1203"/>
      <c r="G315" s="1203"/>
      <c r="H315" s="1203"/>
      <c r="I315" s="1203"/>
      <c r="J315" s="1203">
        <f t="shared" si="10"/>
        <v>0</v>
      </c>
      <c r="K315" s="1203" t="e">
        <f t="shared" si="11"/>
        <v>#DIV/0!</v>
      </c>
      <c r="L315" s="1203"/>
      <c r="M315" s="1178"/>
      <c r="N315" s="1178"/>
      <c r="O315" s="1178"/>
      <c r="P315" s="1178"/>
      <c r="Q315" s="1178"/>
      <c r="R315" s="1178"/>
      <c r="S315" s="1178"/>
      <c r="T315" s="1178"/>
      <c r="U315" s="1178"/>
      <c r="V315" s="1178"/>
      <c r="W315" s="1178"/>
      <c r="X315" s="1178"/>
      <c r="Y315" s="1178"/>
      <c r="Z315" s="1178"/>
    </row>
    <row r="316" spans="1:26" ht="27.75" customHeight="1">
      <c r="A316" s="1234"/>
      <c r="B316" s="1220"/>
      <c r="C316" s="1255"/>
      <c r="D316" s="1253" t="s">
        <v>243</v>
      </c>
      <c r="E316" s="1203"/>
      <c r="F316" s="1203"/>
      <c r="G316" s="1203"/>
      <c r="H316" s="1203"/>
      <c r="I316" s="1203"/>
      <c r="J316" s="1203">
        <f t="shared" si="10"/>
        <v>0</v>
      </c>
      <c r="K316" s="1203" t="e">
        <f t="shared" si="11"/>
        <v>#DIV/0!</v>
      </c>
      <c r="L316" s="1203"/>
      <c r="M316" s="1178"/>
      <c r="N316" s="1178"/>
      <c r="O316" s="1178"/>
      <c r="P316" s="1178"/>
      <c r="Q316" s="1178"/>
      <c r="R316" s="1178"/>
      <c r="S316" s="1178"/>
      <c r="T316" s="1178"/>
      <c r="U316" s="1178"/>
      <c r="V316" s="1178"/>
      <c r="W316" s="1178"/>
      <c r="X316" s="1178"/>
      <c r="Y316" s="1178"/>
      <c r="Z316" s="1178"/>
    </row>
    <row r="317" spans="1:26" ht="27.75" customHeight="1">
      <c r="A317" s="1234"/>
      <c r="B317" s="1220"/>
      <c r="C317" s="1255"/>
      <c r="D317" s="1253" t="s">
        <v>246</v>
      </c>
      <c r="E317" s="1203"/>
      <c r="F317" s="1203"/>
      <c r="G317" s="1203"/>
      <c r="H317" s="1203"/>
      <c r="I317" s="1203"/>
      <c r="J317" s="1203">
        <f t="shared" si="10"/>
        <v>0</v>
      </c>
      <c r="K317" s="1203" t="e">
        <f t="shared" si="11"/>
        <v>#DIV/0!</v>
      </c>
      <c r="L317" s="1203"/>
      <c r="M317" s="1178"/>
      <c r="N317" s="1178"/>
      <c r="O317" s="1178"/>
      <c r="P317" s="1178"/>
      <c r="Q317" s="1178"/>
      <c r="R317" s="1178"/>
      <c r="S317" s="1178"/>
      <c r="T317" s="1178"/>
      <c r="U317" s="1178"/>
      <c r="V317" s="1178"/>
      <c r="W317" s="1178"/>
      <c r="X317" s="1178"/>
      <c r="Y317" s="1178"/>
      <c r="Z317" s="1178"/>
    </row>
    <row r="318" spans="1:26" ht="27.75" customHeight="1">
      <c r="A318" s="1234"/>
      <c r="B318" s="1220"/>
      <c r="C318" s="1255"/>
      <c r="D318" s="1253" t="s">
        <v>249</v>
      </c>
      <c r="E318" s="1203"/>
      <c r="F318" s="1203"/>
      <c r="G318" s="1203"/>
      <c r="H318" s="1203"/>
      <c r="I318" s="1203"/>
      <c r="J318" s="1203">
        <f t="shared" si="10"/>
        <v>0</v>
      </c>
      <c r="K318" s="1203" t="e">
        <f t="shared" si="11"/>
        <v>#DIV/0!</v>
      </c>
      <c r="L318" s="1203"/>
      <c r="M318" s="1178"/>
      <c r="N318" s="1178"/>
      <c r="O318" s="1178"/>
      <c r="P318" s="1178"/>
      <c r="Q318" s="1178"/>
      <c r="R318" s="1178"/>
      <c r="S318" s="1178"/>
      <c r="T318" s="1178"/>
      <c r="U318" s="1178"/>
      <c r="V318" s="1178"/>
      <c r="W318" s="1178"/>
      <c r="X318" s="1178"/>
      <c r="Y318" s="1178"/>
      <c r="Z318" s="1178"/>
    </row>
    <row r="319" spans="1:26" ht="27.75" customHeight="1">
      <c r="A319" s="1234"/>
      <c r="B319" s="1220"/>
      <c r="C319" s="1255"/>
      <c r="D319" s="1253" t="s">
        <v>253</v>
      </c>
      <c r="E319" s="1203"/>
      <c r="F319" s="1203"/>
      <c r="G319" s="1203"/>
      <c r="H319" s="1203"/>
      <c r="I319" s="1203"/>
      <c r="J319" s="1203">
        <f t="shared" si="10"/>
        <v>0</v>
      </c>
      <c r="K319" s="1203" t="e">
        <f t="shared" si="11"/>
        <v>#DIV/0!</v>
      </c>
      <c r="L319" s="1203"/>
      <c r="M319" s="1178"/>
      <c r="N319" s="1178"/>
      <c r="O319" s="1178"/>
      <c r="P319" s="1178"/>
      <c r="Q319" s="1178"/>
      <c r="R319" s="1178"/>
      <c r="S319" s="1178"/>
      <c r="T319" s="1178"/>
      <c r="U319" s="1178"/>
      <c r="V319" s="1178"/>
      <c r="W319" s="1178"/>
      <c r="X319" s="1178"/>
      <c r="Y319" s="1178"/>
      <c r="Z319" s="1178"/>
    </row>
    <row r="320" spans="1:26" ht="27.75" customHeight="1">
      <c r="A320" s="1234"/>
      <c r="B320" s="1220"/>
      <c r="C320" s="1255"/>
      <c r="D320" s="1253" t="s">
        <v>256</v>
      </c>
      <c r="E320" s="1203"/>
      <c r="F320" s="1203"/>
      <c r="G320" s="1203"/>
      <c r="H320" s="1203"/>
      <c r="I320" s="1203"/>
      <c r="J320" s="1203">
        <f t="shared" si="10"/>
        <v>0</v>
      </c>
      <c r="K320" s="1203" t="e">
        <f t="shared" si="11"/>
        <v>#DIV/0!</v>
      </c>
      <c r="L320" s="1203"/>
      <c r="M320" s="1178"/>
      <c r="N320" s="1178"/>
      <c r="O320" s="1178"/>
      <c r="P320" s="1178"/>
      <c r="Q320" s="1178"/>
      <c r="R320" s="1178"/>
      <c r="S320" s="1178"/>
      <c r="T320" s="1178"/>
      <c r="U320" s="1178"/>
      <c r="V320" s="1178"/>
      <c r="W320" s="1178"/>
      <c r="X320" s="1178"/>
      <c r="Y320" s="1178"/>
      <c r="Z320" s="1178"/>
    </row>
    <row r="321" spans="1:26" ht="27.75" customHeight="1">
      <c r="A321" s="1234"/>
      <c r="B321" s="1220"/>
      <c r="C321" s="1255"/>
      <c r="D321" s="1253" t="s">
        <v>259</v>
      </c>
      <c r="E321" s="1203"/>
      <c r="F321" s="1203"/>
      <c r="G321" s="1203"/>
      <c r="H321" s="1203"/>
      <c r="I321" s="1203"/>
      <c r="J321" s="1203">
        <f t="shared" si="10"/>
        <v>0</v>
      </c>
      <c r="K321" s="1203" t="e">
        <f t="shared" si="11"/>
        <v>#DIV/0!</v>
      </c>
      <c r="L321" s="1203"/>
      <c r="M321" s="1178"/>
      <c r="N321" s="1178"/>
      <c r="O321" s="1178"/>
      <c r="P321" s="1178"/>
      <c r="Q321" s="1178"/>
      <c r="R321" s="1178"/>
      <c r="S321" s="1178"/>
      <c r="T321" s="1178"/>
      <c r="U321" s="1178"/>
      <c r="V321" s="1178"/>
      <c r="W321" s="1178"/>
      <c r="X321" s="1178"/>
      <c r="Y321" s="1178"/>
      <c r="Z321" s="1178"/>
    </row>
    <row r="322" spans="1:26" ht="27.75" customHeight="1">
      <c r="A322" s="1234"/>
      <c r="B322" s="1220"/>
      <c r="C322" s="1255"/>
      <c r="D322" s="1253" t="s">
        <v>261</v>
      </c>
      <c r="E322" s="1203"/>
      <c r="F322" s="1203"/>
      <c r="G322" s="1203"/>
      <c r="H322" s="1203"/>
      <c r="I322" s="1203"/>
      <c r="J322" s="1203">
        <f t="shared" si="10"/>
        <v>0</v>
      </c>
      <c r="K322" s="1203" t="e">
        <f t="shared" si="11"/>
        <v>#DIV/0!</v>
      </c>
      <c r="L322" s="1203"/>
      <c r="M322" s="1178"/>
      <c r="N322" s="1178"/>
      <c r="O322" s="1178"/>
      <c r="P322" s="1178"/>
      <c r="Q322" s="1178"/>
      <c r="R322" s="1178"/>
      <c r="S322" s="1178"/>
      <c r="T322" s="1178"/>
      <c r="U322" s="1178"/>
      <c r="V322" s="1178"/>
      <c r="W322" s="1178"/>
      <c r="X322" s="1178"/>
      <c r="Y322" s="1178"/>
      <c r="Z322" s="1178"/>
    </row>
    <row r="323" spans="1:26" ht="27.75" customHeight="1">
      <c r="A323" s="1234"/>
      <c r="B323" s="1220"/>
      <c r="C323" s="1255"/>
      <c r="D323" s="1253" t="s">
        <v>263</v>
      </c>
      <c r="E323" s="1203"/>
      <c r="F323" s="1203"/>
      <c r="G323" s="1203"/>
      <c r="H323" s="1203"/>
      <c r="I323" s="1203"/>
      <c r="J323" s="1203">
        <f t="shared" si="10"/>
        <v>0</v>
      </c>
      <c r="K323" s="1203" t="e">
        <f t="shared" si="11"/>
        <v>#DIV/0!</v>
      </c>
      <c r="L323" s="1203"/>
      <c r="M323" s="1178"/>
      <c r="N323" s="1178"/>
      <c r="O323" s="1178"/>
      <c r="P323" s="1178"/>
      <c r="Q323" s="1178"/>
      <c r="R323" s="1178"/>
      <c r="S323" s="1178"/>
      <c r="T323" s="1178"/>
      <c r="U323" s="1178"/>
      <c r="V323" s="1178"/>
      <c r="W323" s="1178"/>
      <c r="X323" s="1178"/>
      <c r="Y323" s="1178"/>
      <c r="Z323" s="1178"/>
    </row>
    <row r="324" spans="1:26" ht="27.75" customHeight="1">
      <c r="A324" s="1234"/>
      <c r="B324" s="1220"/>
      <c r="C324" s="1255"/>
      <c r="D324" s="1253" t="s">
        <v>265</v>
      </c>
      <c r="E324" s="1203"/>
      <c r="F324" s="1203"/>
      <c r="G324" s="1203"/>
      <c r="H324" s="1203"/>
      <c r="I324" s="1203"/>
      <c r="J324" s="1203">
        <f t="shared" si="10"/>
        <v>0</v>
      </c>
      <c r="K324" s="1203" t="e">
        <f t="shared" si="11"/>
        <v>#DIV/0!</v>
      </c>
      <c r="L324" s="1203"/>
      <c r="M324" s="1178"/>
      <c r="N324" s="1178"/>
      <c r="O324" s="1178"/>
      <c r="P324" s="1178"/>
      <c r="Q324" s="1178"/>
      <c r="R324" s="1178"/>
      <c r="S324" s="1178"/>
      <c r="T324" s="1178"/>
      <c r="U324" s="1178"/>
      <c r="V324" s="1178"/>
      <c r="W324" s="1178"/>
      <c r="X324" s="1178"/>
      <c r="Y324" s="1178"/>
      <c r="Z324" s="1178"/>
    </row>
    <row r="325" spans="1:26" ht="27.75" customHeight="1">
      <c r="A325" s="1234"/>
      <c r="B325" s="1220"/>
      <c r="C325" s="1255"/>
      <c r="D325" s="1253" t="s">
        <v>269</v>
      </c>
      <c r="E325" s="1203"/>
      <c r="F325" s="1203"/>
      <c r="G325" s="1203"/>
      <c r="H325" s="1203"/>
      <c r="I325" s="1203"/>
      <c r="J325" s="1203">
        <f t="shared" si="10"/>
        <v>0</v>
      </c>
      <c r="K325" s="1203" t="e">
        <f t="shared" si="11"/>
        <v>#DIV/0!</v>
      </c>
      <c r="L325" s="1203"/>
      <c r="M325" s="1178"/>
      <c r="N325" s="1178"/>
      <c r="O325" s="1178"/>
      <c r="P325" s="1178"/>
      <c r="Q325" s="1178"/>
      <c r="R325" s="1178"/>
      <c r="S325" s="1178"/>
      <c r="T325" s="1178"/>
      <c r="U325" s="1178"/>
      <c r="V325" s="1178"/>
      <c r="W325" s="1178"/>
      <c r="X325" s="1178"/>
      <c r="Y325" s="1178"/>
      <c r="Z325" s="1178"/>
    </row>
    <row r="326" spans="1:26" ht="27.75" customHeight="1">
      <c r="A326" s="1234"/>
      <c r="B326" s="1220"/>
      <c r="C326" s="1255"/>
      <c r="D326" s="1253" t="s">
        <v>274</v>
      </c>
      <c r="E326" s="1203"/>
      <c r="F326" s="1203"/>
      <c r="G326" s="1203"/>
      <c r="H326" s="1203"/>
      <c r="I326" s="1203"/>
      <c r="J326" s="1203">
        <f t="shared" si="10"/>
        <v>0</v>
      </c>
      <c r="K326" s="1203" t="e">
        <f t="shared" si="11"/>
        <v>#DIV/0!</v>
      </c>
      <c r="L326" s="1203"/>
      <c r="M326" s="1178"/>
      <c r="N326" s="1178"/>
      <c r="O326" s="1178"/>
      <c r="P326" s="1178"/>
      <c r="Q326" s="1178"/>
      <c r="R326" s="1178"/>
      <c r="S326" s="1178"/>
      <c r="T326" s="1178"/>
      <c r="U326" s="1178"/>
      <c r="V326" s="1178"/>
      <c r="W326" s="1178"/>
      <c r="X326" s="1178"/>
      <c r="Y326" s="1178"/>
      <c r="Z326" s="1178"/>
    </row>
    <row r="327" spans="1:26" ht="27.75" customHeight="1">
      <c r="A327" s="1234"/>
      <c r="B327" s="1220"/>
      <c r="C327" s="1255"/>
      <c r="D327" s="1253" t="s">
        <v>277</v>
      </c>
      <c r="E327" s="1203"/>
      <c r="F327" s="1203"/>
      <c r="G327" s="1203"/>
      <c r="H327" s="1203"/>
      <c r="I327" s="1203"/>
      <c r="J327" s="1203">
        <f t="shared" si="10"/>
        <v>0</v>
      </c>
      <c r="K327" s="1203" t="e">
        <f t="shared" si="11"/>
        <v>#DIV/0!</v>
      </c>
      <c r="L327" s="1203"/>
      <c r="M327" s="1178"/>
      <c r="N327" s="1178"/>
      <c r="O327" s="1178"/>
      <c r="P327" s="1178"/>
      <c r="Q327" s="1178"/>
      <c r="R327" s="1178"/>
      <c r="S327" s="1178"/>
      <c r="T327" s="1178"/>
      <c r="U327" s="1178"/>
      <c r="V327" s="1178"/>
      <c r="W327" s="1178"/>
      <c r="X327" s="1178"/>
      <c r="Y327" s="1178"/>
      <c r="Z327" s="1178"/>
    </row>
    <row r="328" spans="1:26" ht="27.75" customHeight="1">
      <c r="A328" s="1234"/>
      <c r="B328" s="1220"/>
      <c r="C328" s="1255"/>
      <c r="D328" s="1253" t="s">
        <v>279</v>
      </c>
      <c r="E328" s="1203"/>
      <c r="F328" s="1203"/>
      <c r="G328" s="1203"/>
      <c r="H328" s="1203"/>
      <c r="I328" s="1203"/>
      <c r="J328" s="1203">
        <f t="shared" si="10"/>
        <v>0</v>
      </c>
      <c r="K328" s="1203" t="e">
        <f t="shared" si="11"/>
        <v>#DIV/0!</v>
      </c>
      <c r="L328" s="1203"/>
      <c r="M328" s="1178"/>
      <c r="N328" s="1178"/>
      <c r="O328" s="1178"/>
      <c r="P328" s="1178"/>
      <c r="Q328" s="1178"/>
      <c r="R328" s="1178"/>
      <c r="S328" s="1178"/>
      <c r="T328" s="1178"/>
      <c r="U328" s="1178"/>
      <c r="V328" s="1178"/>
      <c r="W328" s="1178"/>
      <c r="X328" s="1178"/>
      <c r="Y328" s="1178"/>
      <c r="Z328" s="1178"/>
    </row>
    <row r="329" spans="1:26" ht="27.75" customHeight="1">
      <c r="A329" s="1234"/>
      <c r="B329" s="1220"/>
      <c r="C329" s="1255"/>
      <c r="D329" s="1253" t="s">
        <v>283</v>
      </c>
      <c r="E329" s="1203"/>
      <c r="F329" s="1203"/>
      <c r="G329" s="1203"/>
      <c r="H329" s="1203"/>
      <c r="I329" s="1203"/>
      <c r="J329" s="1203">
        <f t="shared" si="10"/>
        <v>0</v>
      </c>
      <c r="K329" s="1203" t="e">
        <f t="shared" si="11"/>
        <v>#DIV/0!</v>
      </c>
      <c r="L329" s="1203"/>
      <c r="M329" s="1178"/>
      <c r="N329" s="1178"/>
      <c r="O329" s="1178"/>
      <c r="P329" s="1178"/>
      <c r="Q329" s="1178"/>
      <c r="R329" s="1178"/>
      <c r="S329" s="1178"/>
      <c r="T329" s="1178"/>
      <c r="U329" s="1178"/>
      <c r="V329" s="1178"/>
      <c r="W329" s="1178"/>
      <c r="X329" s="1178"/>
      <c r="Y329" s="1178"/>
      <c r="Z329" s="1178"/>
    </row>
    <row r="330" spans="1:26" ht="27.75" customHeight="1">
      <c r="A330" s="1234"/>
      <c r="B330" s="1220"/>
      <c r="C330" s="1255"/>
      <c r="D330" s="1253" t="s">
        <v>285</v>
      </c>
      <c r="E330" s="1203"/>
      <c r="F330" s="1203"/>
      <c r="G330" s="1203"/>
      <c r="H330" s="1203"/>
      <c r="I330" s="1203"/>
      <c r="J330" s="1203">
        <f t="shared" si="10"/>
        <v>0</v>
      </c>
      <c r="K330" s="1203" t="e">
        <f t="shared" si="11"/>
        <v>#DIV/0!</v>
      </c>
      <c r="L330" s="1203"/>
      <c r="M330" s="1178"/>
      <c r="N330" s="1178"/>
      <c r="O330" s="1178"/>
      <c r="P330" s="1178"/>
      <c r="Q330" s="1178"/>
      <c r="R330" s="1178"/>
      <c r="S330" s="1178"/>
      <c r="T330" s="1178"/>
      <c r="U330" s="1178"/>
      <c r="V330" s="1178"/>
      <c r="W330" s="1178"/>
      <c r="X330" s="1178"/>
      <c r="Y330" s="1178"/>
      <c r="Z330" s="1178"/>
    </row>
    <row r="331" spans="1:26" ht="27.75" customHeight="1">
      <c r="A331" s="1234"/>
      <c r="B331" s="1220"/>
      <c r="C331" s="1255"/>
      <c r="D331" s="1253" t="s">
        <v>287</v>
      </c>
      <c r="E331" s="1203"/>
      <c r="F331" s="1203"/>
      <c r="G331" s="1203"/>
      <c r="H331" s="1203"/>
      <c r="I331" s="1203"/>
      <c r="J331" s="1203">
        <f t="shared" si="10"/>
        <v>0</v>
      </c>
      <c r="K331" s="1203" t="e">
        <f t="shared" si="11"/>
        <v>#DIV/0!</v>
      </c>
      <c r="L331" s="1203"/>
      <c r="M331" s="1178"/>
      <c r="N331" s="1178"/>
      <c r="O331" s="1178"/>
      <c r="P331" s="1178"/>
      <c r="Q331" s="1178"/>
      <c r="R331" s="1178"/>
      <c r="S331" s="1178"/>
      <c r="T331" s="1178"/>
      <c r="U331" s="1178"/>
      <c r="V331" s="1178"/>
      <c r="W331" s="1178"/>
      <c r="X331" s="1178"/>
      <c r="Y331" s="1178"/>
      <c r="Z331" s="1178"/>
    </row>
    <row r="332" spans="1:26" ht="27.75" customHeight="1">
      <c r="A332" s="1234"/>
      <c r="B332" s="1220"/>
      <c r="C332" s="1255"/>
      <c r="D332" s="1253" t="s">
        <v>289</v>
      </c>
      <c r="E332" s="1203"/>
      <c r="F332" s="1203"/>
      <c r="G332" s="1203"/>
      <c r="H332" s="1203"/>
      <c r="I332" s="1203"/>
      <c r="J332" s="1203">
        <f t="shared" si="10"/>
        <v>0</v>
      </c>
      <c r="K332" s="1203" t="e">
        <f t="shared" si="11"/>
        <v>#DIV/0!</v>
      </c>
      <c r="L332" s="1203"/>
      <c r="M332" s="1178"/>
      <c r="N332" s="1178"/>
      <c r="O332" s="1178"/>
      <c r="P332" s="1178"/>
      <c r="Q332" s="1178"/>
      <c r="R332" s="1178"/>
      <c r="S332" s="1178"/>
      <c r="T332" s="1178"/>
      <c r="U332" s="1178"/>
      <c r="V332" s="1178"/>
      <c r="W332" s="1178"/>
      <c r="X332" s="1178"/>
      <c r="Y332" s="1178"/>
      <c r="Z332" s="1178"/>
    </row>
    <row r="333" spans="1:26" ht="27.75" customHeight="1">
      <c r="A333" s="1234"/>
      <c r="B333" s="1220"/>
      <c r="C333" s="1255"/>
      <c r="D333" s="1253" t="s">
        <v>291</v>
      </c>
      <c r="E333" s="1203"/>
      <c r="F333" s="1203"/>
      <c r="G333" s="1203"/>
      <c r="H333" s="1203"/>
      <c r="I333" s="1203"/>
      <c r="J333" s="1203">
        <f t="shared" si="10"/>
        <v>0</v>
      </c>
      <c r="K333" s="1203" t="e">
        <f t="shared" si="11"/>
        <v>#DIV/0!</v>
      </c>
      <c r="L333" s="1203"/>
      <c r="M333" s="1178"/>
      <c r="N333" s="1178"/>
      <c r="O333" s="1178"/>
      <c r="P333" s="1178"/>
      <c r="Q333" s="1178"/>
      <c r="R333" s="1178"/>
      <c r="S333" s="1178"/>
      <c r="T333" s="1178"/>
      <c r="U333" s="1178"/>
      <c r="V333" s="1178"/>
      <c r="W333" s="1178"/>
      <c r="X333" s="1178"/>
      <c r="Y333" s="1178"/>
      <c r="Z333" s="1178"/>
    </row>
    <row r="334" spans="1:26" ht="27.75" customHeight="1">
      <c r="A334" s="1234"/>
      <c r="B334" s="1220"/>
      <c r="C334" s="1255"/>
      <c r="D334" s="1253" t="s">
        <v>293</v>
      </c>
      <c r="E334" s="1203"/>
      <c r="F334" s="1203"/>
      <c r="G334" s="1203"/>
      <c r="H334" s="1203"/>
      <c r="I334" s="1203"/>
      <c r="J334" s="1203">
        <f t="shared" si="10"/>
        <v>0</v>
      </c>
      <c r="K334" s="1203" t="e">
        <f t="shared" si="11"/>
        <v>#DIV/0!</v>
      </c>
      <c r="L334" s="1203"/>
      <c r="M334" s="1178"/>
      <c r="N334" s="1178"/>
      <c r="O334" s="1178"/>
      <c r="P334" s="1178"/>
      <c r="Q334" s="1178"/>
      <c r="R334" s="1178"/>
      <c r="S334" s="1178"/>
      <c r="T334" s="1178"/>
      <c r="U334" s="1178"/>
      <c r="V334" s="1178"/>
      <c r="W334" s="1178"/>
      <c r="X334" s="1178"/>
      <c r="Y334" s="1178"/>
      <c r="Z334" s="1178"/>
    </row>
    <row r="335" spans="1:26" ht="27.75" customHeight="1">
      <c r="A335" s="1234"/>
      <c r="B335" s="1220"/>
      <c r="C335" s="1255"/>
      <c r="D335" s="1253" t="s">
        <v>295</v>
      </c>
      <c r="E335" s="1203"/>
      <c r="F335" s="1203"/>
      <c r="G335" s="1203"/>
      <c r="H335" s="1203"/>
      <c r="I335" s="1203"/>
      <c r="J335" s="1203">
        <f t="shared" si="10"/>
        <v>0</v>
      </c>
      <c r="K335" s="1203" t="e">
        <f t="shared" si="11"/>
        <v>#DIV/0!</v>
      </c>
      <c r="L335" s="1203"/>
      <c r="M335" s="1178"/>
      <c r="N335" s="1178"/>
      <c r="O335" s="1178"/>
      <c r="P335" s="1178"/>
      <c r="Q335" s="1178"/>
      <c r="R335" s="1178"/>
      <c r="S335" s="1178"/>
      <c r="T335" s="1178"/>
      <c r="U335" s="1178"/>
      <c r="V335" s="1178"/>
      <c r="W335" s="1178"/>
      <c r="X335" s="1178"/>
      <c r="Y335" s="1178"/>
      <c r="Z335" s="1178"/>
    </row>
    <row r="336" spans="1:26" ht="27.75" customHeight="1">
      <c r="A336" s="1234"/>
      <c r="B336" s="1220"/>
      <c r="C336" s="1255"/>
      <c r="D336" s="1253" t="s">
        <v>297</v>
      </c>
      <c r="E336" s="1203"/>
      <c r="F336" s="1203"/>
      <c r="G336" s="1203"/>
      <c r="H336" s="1203"/>
      <c r="I336" s="1203"/>
      <c r="J336" s="1203">
        <f t="shared" si="10"/>
        <v>0</v>
      </c>
      <c r="K336" s="1203" t="e">
        <f t="shared" si="11"/>
        <v>#DIV/0!</v>
      </c>
      <c r="L336" s="1203"/>
      <c r="M336" s="1178"/>
      <c r="N336" s="1178"/>
      <c r="O336" s="1178"/>
      <c r="P336" s="1178"/>
      <c r="Q336" s="1178"/>
      <c r="R336" s="1178"/>
      <c r="S336" s="1178"/>
      <c r="T336" s="1178"/>
      <c r="U336" s="1178"/>
      <c r="V336" s="1178"/>
      <c r="W336" s="1178"/>
      <c r="X336" s="1178"/>
      <c r="Y336" s="1178"/>
      <c r="Z336" s="1178"/>
    </row>
    <row r="337" spans="1:26" ht="27.75" customHeight="1">
      <c r="A337" s="1234"/>
      <c r="B337" s="1220"/>
      <c r="C337" s="1255"/>
      <c r="D337" s="1253" t="s">
        <v>299</v>
      </c>
      <c r="E337" s="1203"/>
      <c r="F337" s="1203"/>
      <c r="G337" s="1203"/>
      <c r="H337" s="1203"/>
      <c r="I337" s="1203"/>
      <c r="J337" s="1203">
        <f t="shared" si="10"/>
        <v>0</v>
      </c>
      <c r="K337" s="1203" t="e">
        <f t="shared" si="11"/>
        <v>#DIV/0!</v>
      </c>
      <c r="L337" s="1203"/>
      <c r="M337" s="1178"/>
      <c r="N337" s="1178"/>
      <c r="O337" s="1178"/>
      <c r="P337" s="1178"/>
      <c r="Q337" s="1178"/>
      <c r="R337" s="1178"/>
      <c r="S337" s="1178"/>
      <c r="T337" s="1178"/>
      <c r="U337" s="1178"/>
      <c r="V337" s="1178"/>
      <c r="W337" s="1178"/>
      <c r="X337" s="1178"/>
      <c r="Y337" s="1178"/>
      <c r="Z337" s="1178"/>
    </row>
    <row r="338" spans="1:26" ht="27.75" customHeight="1">
      <c r="A338" s="1234"/>
      <c r="B338" s="1220"/>
      <c r="C338" s="1255"/>
      <c r="D338" s="1253" t="s">
        <v>301</v>
      </c>
      <c r="E338" s="1203"/>
      <c r="F338" s="1203"/>
      <c r="G338" s="1203"/>
      <c r="H338" s="1203"/>
      <c r="I338" s="1203"/>
      <c r="J338" s="1203">
        <f t="shared" si="10"/>
        <v>0</v>
      </c>
      <c r="K338" s="1203" t="e">
        <f t="shared" si="11"/>
        <v>#DIV/0!</v>
      </c>
      <c r="L338" s="1203"/>
      <c r="M338" s="1178"/>
      <c r="N338" s="1178"/>
      <c r="O338" s="1178"/>
      <c r="P338" s="1178"/>
      <c r="Q338" s="1178"/>
      <c r="R338" s="1178"/>
      <c r="S338" s="1178"/>
      <c r="T338" s="1178"/>
      <c r="U338" s="1178"/>
      <c r="V338" s="1178"/>
      <c r="W338" s="1178"/>
      <c r="X338" s="1178"/>
      <c r="Y338" s="1178"/>
      <c r="Z338" s="1178"/>
    </row>
    <row r="339" spans="1:26" ht="27.75" customHeight="1">
      <c r="A339" s="1234"/>
      <c r="B339" s="1220"/>
      <c r="C339" s="1255"/>
      <c r="D339" s="1253" t="s">
        <v>302</v>
      </c>
      <c r="E339" s="1203"/>
      <c r="F339" s="1203"/>
      <c r="G339" s="1203"/>
      <c r="H339" s="1203"/>
      <c r="I339" s="1203"/>
      <c r="J339" s="1203">
        <f t="shared" si="10"/>
        <v>0</v>
      </c>
      <c r="K339" s="1203" t="e">
        <f t="shared" si="11"/>
        <v>#DIV/0!</v>
      </c>
      <c r="L339" s="1203"/>
      <c r="M339" s="1178"/>
      <c r="N339" s="1178"/>
      <c r="O339" s="1178"/>
      <c r="P339" s="1178"/>
      <c r="Q339" s="1178"/>
      <c r="R339" s="1178"/>
      <c r="S339" s="1178"/>
      <c r="T339" s="1178"/>
      <c r="U339" s="1178"/>
      <c r="V339" s="1178"/>
      <c r="W339" s="1178"/>
      <c r="X339" s="1178"/>
      <c r="Y339" s="1178"/>
      <c r="Z339" s="1178"/>
    </row>
    <row r="340" spans="1:26" ht="27.75" customHeight="1">
      <c r="A340" s="1234"/>
      <c r="B340" s="1220"/>
      <c r="C340" s="1255"/>
      <c r="D340" s="1253" t="s">
        <v>304</v>
      </c>
      <c r="E340" s="1203"/>
      <c r="F340" s="1203"/>
      <c r="G340" s="1203"/>
      <c r="H340" s="1203"/>
      <c r="I340" s="1203"/>
      <c r="J340" s="1203">
        <f t="shared" si="10"/>
        <v>0</v>
      </c>
      <c r="K340" s="1203" t="e">
        <f t="shared" si="11"/>
        <v>#DIV/0!</v>
      </c>
      <c r="L340" s="1203"/>
      <c r="M340" s="1178"/>
      <c r="N340" s="1178"/>
      <c r="O340" s="1178"/>
      <c r="P340" s="1178"/>
      <c r="Q340" s="1178"/>
      <c r="R340" s="1178"/>
      <c r="S340" s="1178"/>
      <c r="T340" s="1178"/>
      <c r="U340" s="1178"/>
      <c r="V340" s="1178"/>
      <c r="W340" s="1178"/>
      <c r="X340" s="1178"/>
      <c r="Y340" s="1178"/>
      <c r="Z340" s="1178"/>
    </row>
    <row r="341" spans="1:26" ht="27.75" customHeight="1">
      <c r="A341" s="1234"/>
      <c r="B341" s="1220"/>
      <c r="C341" s="1255"/>
      <c r="D341" s="1253" t="s">
        <v>306</v>
      </c>
      <c r="E341" s="1203"/>
      <c r="F341" s="1203"/>
      <c r="G341" s="1203"/>
      <c r="H341" s="1203"/>
      <c r="I341" s="1203"/>
      <c r="J341" s="1203">
        <f t="shared" si="10"/>
        <v>0</v>
      </c>
      <c r="K341" s="1203" t="e">
        <f t="shared" si="11"/>
        <v>#DIV/0!</v>
      </c>
      <c r="L341" s="1203"/>
      <c r="M341" s="1178"/>
      <c r="N341" s="1178"/>
      <c r="O341" s="1178"/>
      <c r="P341" s="1178"/>
      <c r="Q341" s="1178"/>
      <c r="R341" s="1178"/>
      <c r="S341" s="1178"/>
      <c r="T341" s="1178"/>
      <c r="U341" s="1178"/>
      <c r="V341" s="1178"/>
      <c r="W341" s="1178"/>
      <c r="X341" s="1178"/>
      <c r="Y341" s="1178"/>
      <c r="Z341" s="1178"/>
    </row>
    <row r="342" spans="1:26" ht="27.75" customHeight="1">
      <c r="A342" s="1234"/>
      <c r="B342" s="1220"/>
      <c r="C342" s="1255"/>
      <c r="D342" s="1253" t="s">
        <v>309</v>
      </c>
      <c r="E342" s="1203"/>
      <c r="F342" s="1203"/>
      <c r="G342" s="1203"/>
      <c r="H342" s="1203"/>
      <c r="I342" s="1203"/>
      <c r="J342" s="1203">
        <f t="shared" si="10"/>
        <v>0</v>
      </c>
      <c r="K342" s="1203" t="e">
        <f t="shared" si="11"/>
        <v>#DIV/0!</v>
      </c>
      <c r="L342" s="1203"/>
      <c r="M342" s="1178"/>
      <c r="N342" s="1178"/>
      <c r="O342" s="1178"/>
      <c r="P342" s="1178"/>
      <c r="Q342" s="1178"/>
      <c r="R342" s="1178"/>
      <c r="S342" s="1178"/>
      <c r="T342" s="1178"/>
      <c r="U342" s="1178"/>
      <c r="V342" s="1178"/>
      <c r="W342" s="1178"/>
      <c r="X342" s="1178"/>
      <c r="Y342" s="1178"/>
      <c r="Z342" s="1178"/>
    </row>
    <row r="343" spans="1:26" ht="27.75" customHeight="1">
      <c r="A343" s="1234"/>
      <c r="B343" s="1220"/>
      <c r="C343" s="1255"/>
      <c r="D343" s="1257" t="s">
        <v>41</v>
      </c>
      <c r="E343" s="1203"/>
      <c r="F343" s="1203"/>
      <c r="G343" s="1203"/>
      <c r="H343" s="1203"/>
      <c r="I343" s="1203"/>
      <c r="J343" s="1203">
        <f>SUM(J302:J342)</f>
        <v>0</v>
      </c>
      <c r="K343" s="1203" t="e">
        <f t="shared" si="11"/>
        <v>#DIV/0!</v>
      </c>
      <c r="L343" s="1203"/>
      <c r="M343" s="1178"/>
      <c r="N343" s="1178"/>
      <c r="O343" s="1178"/>
      <c r="P343" s="1178"/>
      <c r="Q343" s="1178"/>
      <c r="R343" s="1178"/>
      <c r="S343" s="1178"/>
      <c r="T343" s="1178"/>
      <c r="U343" s="1178"/>
      <c r="V343" s="1178"/>
      <c r="W343" s="1178"/>
      <c r="X343" s="1178"/>
      <c r="Y343" s="1178"/>
      <c r="Z343" s="1178"/>
    </row>
    <row r="344" spans="1:26" ht="27.75" customHeight="1">
      <c r="A344" s="1290"/>
      <c r="B344" s="1213"/>
      <c r="C344" s="1266"/>
      <c r="D344" s="1266"/>
      <c r="E344" s="1267"/>
      <c r="F344" s="1267"/>
      <c r="G344" s="1267"/>
      <c r="H344" s="1267"/>
      <c r="I344" s="1267"/>
      <c r="J344" s="1267"/>
      <c r="K344" s="1267"/>
      <c r="L344" s="1178"/>
      <c r="M344" s="1178"/>
      <c r="N344" s="1178"/>
      <c r="O344" s="1178"/>
      <c r="P344" s="1178"/>
      <c r="Q344" s="1178"/>
      <c r="R344" s="1178"/>
      <c r="S344" s="1178"/>
      <c r="T344" s="1178"/>
      <c r="U344" s="1178"/>
      <c r="V344" s="1178"/>
      <c r="W344" s="1178"/>
      <c r="X344" s="1178"/>
      <c r="Y344" s="1178"/>
      <c r="Z344" s="1178"/>
    </row>
    <row r="345" spans="1:26" ht="27.75" customHeight="1">
      <c r="A345" s="1292"/>
      <c r="B345" s="1213"/>
      <c r="C345" s="1266"/>
      <c r="D345" s="1266"/>
      <c r="E345" s="1267"/>
      <c r="F345" s="1267"/>
      <c r="G345" s="1267"/>
      <c r="H345" s="1267"/>
      <c r="I345" s="1267"/>
      <c r="J345" s="1267"/>
      <c r="K345" s="1267"/>
      <c r="L345" s="1178"/>
      <c r="M345" s="1178"/>
      <c r="N345" s="1178"/>
      <c r="O345" s="1178"/>
      <c r="P345" s="1178"/>
      <c r="Q345" s="1178"/>
      <c r="R345" s="1178"/>
      <c r="S345" s="1178"/>
      <c r="T345" s="1178"/>
      <c r="U345" s="1178"/>
      <c r="V345" s="1178"/>
      <c r="W345" s="1178"/>
      <c r="X345" s="1178"/>
      <c r="Y345" s="1178"/>
      <c r="Z345" s="1178"/>
    </row>
    <row r="346" spans="1:26" ht="27.75" customHeight="1">
      <c r="A346" s="1292"/>
      <c r="B346" s="1213"/>
      <c r="C346" s="1266"/>
      <c r="D346" s="1266"/>
      <c r="E346" s="1267"/>
      <c r="F346" s="1267"/>
      <c r="G346" s="1267"/>
      <c r="H346" s="1267"/>
      <c r="I346" s="1267"/>
      <c r="J346" s="1267"/>
      <c r="K346" s="1267"/>
      <c r="L346" s="1178"/>
      <c r="M346" s="1178"/>
      <c r="N346" s="1178"/>
      <c r="O346" s="1178"/>
      <c r="P346" s="1178"/>
      <c r="Q346" s="1178"/>
      <c r="R346" s="1178"/>
      <c r="S346" s="1178"/>
      <c r="T346" s="1178"/>
      <c r="U346" s="1178"/>
      <c r="V346" s="1178"/>
      <c r="W346" s="1178"/>
      <c r="X346" s="1178"/>
      <c r="Y346" s="1178"/>
      <c r="Z346" s="1178"/>
    </row>
    <row r="347" spans="1:26" ht="27.75" customHeight="1">
      <c r="A347" s="1292"/>
      <c r="B347" s="1213"/>
      <c r="C347" s="1266"/>
      <c r="D347" s="1266"/>
      <c r="E347" s="1267"/>
      <c r="F347" s="1267"/>
      <c r="G347" s="1267"/>
      <c r="H347" s="1267"/>
      <c r="I347" s="1267"/>
      <c r="J347" s="1267"/>
      <c r="K347" s="1267"/>
      <c r="L347" s="1178"/>
      <c r="M347" s="1178"/>
      <c r="N347" s="1178"/>
      <c r="O347" s="1178"/>
      <c r="P347" s="1178"/>
      <c r="Q347" s="1178"/>
      <c r="R347" s="1178"/>
      <c r="S347" s="1178"/>
      <c r="T347" s="1178"/>
      <c r="U347" s="1178"/>
      <c r="V347" s="1178"/>
      <c r="W347" s="1178"/>
      <c r="X347" s="1178"/>
      <c r="Y347" s="1178"/>
      <c r="Z347" s="1178"/>
    </row>
    <row r="348" spans="1:26" ht="27.75" customHeight="1">
      <c r="A348" s="1292"/>
      <c r="B348" s="1213"/>
      <c r="C348" s="1266"/>
      <c r="D348" s="1266"/>
      <c r="E348" s="1267"/>
      <c r="F348" s="1267"/>
      <c r="G348" s="1267"/>
      <c r="H348" s="1267"/>
      <c r="I348" s="1267"/>
      <c r="J348" s="1267"/>
      <c r="K348" s="1267"/>
      <c r="L348" s="1178"/>
      <c r="M348" s="1178"/>
      <c r="N348" s="1178"/>
      <c r="O348" s="1178"/>
      <c r="P348" s="1178"/>
      <c r="Q348" s="1178"/>
      <c r="R348" s="1178"/>
      <c r="S348" s="1178"/>
      <c r="T348" s="1178"/>
      <c r="U348" s="1178"/>
      <c r="V348" s="1178"/>
      <c r="W348" s="1178"/>
      <c r="X348" s="1178"/>
      <c r="Y348" s="1178"/>
      <c r="Z348" s="1178"/>
    </row>
    <row r="349" spans="1:26" ht="27.75" customHeight="1">
      <c r="A349" s="1293"/>
      <c r="B349" s="1240"/>
      <c r="C349" s="1270"/>
      <c r="D349" s="1270"/>
      <c r="E349" s="1271"/>
      <c r="F349" s="1271"/>
      <c r="G349" s="1271"/>
      <c r="H349" s="1271"/>
      <c r="I349" s="1271"/>
      <c r="J349" s="1271"/>
      <c r="K349" s="1271"/>
      <c r="L349" s="1178"/>
      <c r="M349" s="1178"/>
      <c r="N349" s="1178"/>
      <c r="O349" s="1178"/>
      <c r="P349" s="1178"/>
      <c r="Q349" s="1178"/>
      <c r="R349" s="1178"/>
      <c r="S349" s="1178"/>
      <c r="T349" s="1178"/>
      <c r="U349" s="1178"/>
      <c r="V349" s="1178"/>
      <c r="W349" s="1178"/>
      <c r="X349" s="1178"/>
      <c r="Y349" s="1178"/>
      <c r="Z349" s="1178"/>
    </row>
    <row r="350" spans="1:26" ht="27.75" customHeight="1">
      <c r="A350" s="1200" t="s">
        <v>524</v>
      </c>
      <c r="B350" s="1294" t="s">
        <v>591</v>
      </c>
      <c r="C350" s="1266"/>
      <c r="D350" s="1266"/>
      <c r="E350" s="1295"/>
      <c r="F350" s="1295"/>
      <c r="G350" s="1295"/>
      <c r="H350" s="1295"/>
      <c r="I350" s="1295"/>
      <c r="J350" s="1295"/>
      <c r="K350" s="1295"/>
      <c r="L350" s="1178"/>
      <c r="M350" s="1178"/>
      <c r="N350" s="1178"/>
      <c r="O350" s="1178"/>
      <c r="P350" s="1178"/>
      <c r="Q350" s="1178"/>
      <c r="R350" s="1178"/>
      <c r="S350" s="1178"/>
      <c r="T350" s="1178"/>
      <c r="U350" s="1178"/>
      <c r="V350" s="1178"/>
      <c r="W350" s="1178"/>
      <c r="X350" s="1178"/>
      <c r="Y350" s="1178"/>
      <c r="Z350" s="1178"/>
    </row>
    <row r="351" spans="1:26" ht="27.75" customHeight="1">
      <c r="A351" s="1204" t="s">
        <v>519</v>
      </c>
      <c r="B351" s="1205" t="s">
        <v>551</v>
      </c>
      <c r="C351" s="1266"/>
      <c r="D351" s="1266"/>
      <c r="E351" s="1267"/>
      <c r="F351" s="1267"/>
      <c r="G351" s="1267"/>
      <c r="H351" s="1267"/>
      <c r="I351" s="1267"/>
      <c r="J351" s="1267"/>
      <c r="K351" s="1267"/>
      <c r="L351" s="1178"/>
      <c r="M351" s="1178"/>
      <c r="N351" s="1178"/>
      <c r="O351" s="1178"/>
      <c r="P351" s="1178"/>
      <c r="Q351" s="1178"/>
      <c r="R351" s="1178"/>
      <c r="S351" s="1178"/>
      <c r="T351" s="1178"/>
      <c r="U351" s="1178"/>
      <c r="V351" s="1178"/>
      <c r="W351" s="1178"/>
      <c r="X351" s="1178"/>
      <c r="Y351" s="1178"/>
      <c r="Z351" s="1178"/>
    </row>
    <row r="352" spans="1:26" ht="27.75" customHeight="1">
      <c r="A352" s="1208"/>
      <c r="B352" s="1205" t="s">
        <v>592</v>
      </c>
      <c r="C352" s="1266"/>
      <c r="D352" s="1266"/>
      <c r="E352" s="1267"/>
      <c r="F352" s="1267"/>
      <c r="G352" s="1267"/>
      <c r="H352" s="1267"/>
      <c r="I352" s="1267"/>
      <c r="J352" s="1267"/>
      <c r="K352" s="1267"/>
      <c r="L352" s="1178"/>
      <c r="M352" s="1178"/>
      <c r="N352" s="1178"/>
      <c r="O352" s="1178"/>
      <c r="P352" s="1178"/>
      <c r="Q352" s="1178"/>
      <c r="R352" s="1178"/>
      <c r="S352" s="1178"/>
      <c r="T352" s="1178"/>
      <c r="U352" s="1178"/>
      <c r="V352" s="1178"/>
      <c r="W352" s="1178"/>
      <c r="X352" s="1178"/>
      <c r="Y352" s="1178"/>
      <c r="Z352" s="1178"/>
    </row>
    <row r="353" spans="1:26" ht="27.75" customHeight="1">
      <c r="A353" s="1204"/>
      <c r="B353" s="1208" t="s">
        <v>593</v>
      </c>
      <c r="C353" s="1266"/>
      <c r="D353" s="1266"/>
      <c r="E353" s="1267"/>
      <c r="F353" s="1267"/>
      <c r="G353" s="1267"/>
      <c r="H353" s="1267"/>
      <c r="I353" s="1267"/>
      <c r="J353" s="1267"/>
      <c r="K353" s="1267"/>
      <c r="L353" s="1178"/>
      <c r="M353" s="1178"/>
      <c r="N353" s="1178"/>
      <c r="O353" s="1178"/>
      <c r="P353" s="1178"/>
      <c r="Q353" s="1178"/>
      <c r="R353" s="1178"/>
      <c r="S353" s="1178"/>
      <c r="T353" s="1178"/>
      <c r="U353" s="1178"/>
      <c r="V353" s="1178"/>
      <c r="W353" s="1178"/>
      <c r="X353" s="1178"/>
      <c r="Y353" s="1178"/>
      <c r="Z353" s="1178"/>
    </row>
    <row r="354" spans="1:26" ht="27.75" customHeight="1">
      <c r="A354" s="1296"/>
      <c r="B354" s="1262" t="s">
        <v>448</v>
      </c>
      <c r="C354" s="1259"/>
      <c r="D354" s="1262"/>
      <c r="E354" s="1263"/>
      <c r="F354" s="1263"/>
      <c r="G354" s="1263"/>
      <c r="H354" s="1263"/>
      <c r="I354" s="1263"/>
      <c r="J354" s="1263"/>
      <c r="K354" s="1263"/>
      <c r="L354" s="1178"/>
      <c r="M354" s="1178"/>
      <c r="N354" s="1178"/>
      <c r="O354" s="1178"/>
      <c r="P354" s="1178"/>
      <c r="Q354" s="1178"/>
      <c r="R354" s="1178"/>
      <c r="S354" s="1178"/>
      <c r="T354" s="1178"/>
      <c r="U354" s="1178"/>
      <c r="V354" s="1178"/>
      <c r="W354" s="1178"/>
      <c r="X354" s="1178"/>
      <c r="Y354" s="1178"/>
      <c r="Z354" s="1178"/>
    </row>
    <row r="355" spans="1:26" ht="27.75" customHeight="1">
      <c r="A355" s="1296"/>
      <c r="B355" s="1262" t="s">
        <v>555</v>
      </c>
      <c r="C355" s="1259" t="s">
        <v>594</v>
      </c>
      <c r="D355" s="1262"/>
      <c r="E355" s="1263"/>
      <c r="F355" s="1263"/>
      <c r="G355" s="1263"/>
      <c r="H355" s="1263"/>
      <c r="I355" s="1263"/>
      <c r="J355" s="1263"/>
      <c r="K355" s="1263"/>
      <c r="L355" s="1178"/>
      <c r="M355" s="1178"/>
      <c r="N355" s="1178"/>
      <c r="O355" s="1178"/>
      <c r="P355" s="1178"/>
      <c r="Q355" s="1178"/>
      <c r="R355" s="1178"/>
      <c r="S355" s="1178"/>
      <c r="T355" s="1178"/>
      <c r="U355" s="1178"/>
      <c r="V355" s="1178"/>
      <c r="W355" s="1178"/>
      <c r="X355" s="1178"/>
      <c r="Y355" s="1178"/>
      <c r="Z355" s="1178"/>
    </row>
    <row r="356" spans="1:26" ht="27.75" customHeight="1">
      <c r="A356" s="1296"/>
      <c r="B356" s="1262" t="s">
        <v>548</v>
      </c>
      <c r="C356" s="1262"/>
      <c r="D356" s="1262"/>
      <c r="E356" s="1263"/>
      <c r="F356" s="1263"/>
      <c r="G356" s="1263"/>
      <c r="H356" s="1263"/>
      <c r="I356" s="1263"/>
      <c r="J356" s="1263"/>
      <c r="K356" s="1263"/>
      <c r="L356" s="1178"/>
      <c r="M356" s="1178"/>
      <c r="N356" s="1178"/>
      <c r="O356" s="1178"/>
      <c r="P356" s="1178"/>
      <c r="Q356" s="1178"/>
      <c r="R356" s="1178"/>
      <c r="S356" s="1178"/>
      <c r="T356" s="1178"/>
      <c r="U356" s="1178"/>
      <c r="V356" s="1178"/>
      <c r="W356" s="1178"/>
      <c r="X356" s="1178"/>
      <c r="Y356" s="1178"/>
      <c r="Z356" s="1178"/>
    </row>
    <row r="357" spans="1:26" ht="27.75" customHeight="1">
      <c r="A357" s="1296"/>
      <c r="B357" s="1220" t="s">
        <v>70</v>
      </c>
      <c r="C357" s="1262"/>
      <c r="D357" s="1262"/>
      <c r="E357" s="1263"/>
      <c r="F357" s="1263"/>
      <c r="G357" s="1263"/>
      <c r="H357" s="1263"/>
      <c r="I357" s="1263"/>
      <c r="J357" s="1263"/>
      <c r="K357" s="1263"/>
      <c r="L357" s="1178"/>
      <c r="M357" s="1178"/>
      <c r="N357" s="1178"/>
      <c r="O357" s="1178"/>
      <c r="P357" s="1178"/>
      <c r="Q357" s="1178"/>
      <c r="R357" s="1178"/>
      <c r="S357" s="1178"/>
      <c r="T357" s="1178"/>
      <c r="U357" s="1178"/>
      <c r="V357" s="1178"/>
      <c r="W357" s="1178"/>
      <c r="X357" s="1178"/>
      <c r="Y357" s="1178"/>
      <c r="Z357" s="1178"/>
    </row>
    <row r="358" spans="1:26" ht="27.75" customHeight="1">
      <c r="A358" s="1234"/>
      <c r="B358" s="1220"/>
      <c r="C358" s="1255"/>
      <c r="D358" s="1253" t="s">
        <v>202</v>
      </c>
      <c r="E358" s="1203"/>
      <c r="F358" s="1203"/>
      <c r="G358" s="1203"/>
      <c r="H358" s="1203"/>
      <c r="I358" s="1203"/>
      <c r="J358" s="1203">
        <f t="shared" ref="J358:J398" si="12">SUM(E358:I358)</f>
        <v>0</v>
      </c>
      <c r="K358" s="1203" t="e">
        <f t="shared" ref="K358:K399" si="13">J358/E358</f>
        <v>#DIV/0!</v>
      </c>
      <c r="L358" s="1203"/>
      <c r="M358" s="1178"/>
      <c r="N358" s="1178"/>
      <c r="O358" s="1178"/>
      <c r="P358" s="1178"/>
      <c r="Q358" s="1178"/>
      <c r="R358" s="1178"/>
      <c r="S358" s="1178"/>
      <c r="T358" s="1178"/>
      <c r="U358" s="1178"/>
      <c r="V358" s="1178"/>
      <c r="W358" s="1178"/>
      <c r="X358" s="1178"/>
      <c r="Y358" s="1178"/>
      <c r="Z358" s="1178"/>
    </row>
    <row r="359" spans="1:26" ht="27.75" customHeight="1">
      <c r="A359" s="1234"/>
      <c r="B359" s="1220"/>
      <c r="C359" s="1255"/>
      <c r="D359" s="1253" t="s">
        <v>205</v>
      </c>
      <c r="E359" s="1203"/>
      <c r="F359" s="1203"/>
      <c r="G359" s="1203"/>
      <c r="H359" s="1203"/>
      <c r="I359" s="1203"/>
      <c r="J359" s="1203">
        <f t="shared" si="12"/>
        <v>0</v>
      </c>
      <c r="K359" s="1203" t="e">
        <f t="shared" si="13"/>
        <v>#DIV/0!</v>
      </c>
      <c r="L359" s="1203"/>
      <c r="M359" s="1178"/>
      <c r="N359" s="1178"/>
      <c r="O359" s="1178"/>
      <c r="P359" s="1178"/>
      <c r="Q359" s="1178"/>
      <c r="R359" s="1178"/>
      <c r="S359" s="1178"/>
      <c r="T359" s="1178"/>
      <c r="U359" s="1178"/>
      <c r="V359" s="1178"/>
      <c r="W359" s="1178"/>
      <c r="X359" s="1178"/>
      <c r="Y359" s="1178"/>
      <c r="Z359" s="1178"/>
    </row>
    <row r="360" spans="1:26" ht="27.75" customHeight="1">
      <c r="A360" s="1234"/>
      <c r="B360" s="1220"/>
      <c r="C360" s="1255"/>
      <c r="D360" s="1253" t="s">
        <v>210</v>
      </c>
      <c r="E360" s="1203"/>
      <c r="F360" s="1203"/>
      <c r="G360" s="1203"/>
      <c r="H360" s="1203"/>
      <c r="I360" s="1203"/>
      <c r="J360" s="1203">
        <f t="shared" si="12"/>
        <v>0</v>
      </c>
      <c r="K360" s="1203" t="e">
        <f t="shared" si="13"/>
        <v>#DIV/0!</v>
      </c>
      <c r="L360" s="1203"/>
      <c r="M360" s="1178"/>
      <c r="N360" s="1178"/>
      <c r="O360" s="1178"/>
      <c r="P360" s="1178"/>
      <c r="Q360" s="1178"/>
      <c r="R360" s="1178"/>
      <c r="S360" s="1178"/>
      <c r="T360" s="1178"/>
      <c r="U360" s="1178"/>
      <c r="V360" s="1178"/>
      <c r="W360" s="1178"/>
      <c r="X360" s="1178"/>
      <c r="Y360" s="1178"/>
      <c r="Z360" s="1178"/>
    </row>
    <row r="361" spans="1:26" ht="27.75" customHeight="1">
      <c r="A361" s="1234"/>
      <c r="B361" s="1220"/>
      <c r="C361" s="1255"/>
      <c r="D361" s="1253" t="s">
        <v>213</v>
      </c>
      <c r="E361" s="1203"/>
      <c r="F361" s="1203"/>
      <c r="G361" s="1203"/>
      <c r="H361" s="1203"/>
      <c r="I361" s="1203"/>
      <c r="J361" s="1203">
        <f t="shared" si="12"/>
        <v>0</v>
      </c>
      <c r="K361" s="1203" t="e">
        <f t="shared" si="13"/>
        <v>#DIV/0!</v>
      </c>
      <c r="L361" s="1203"/>
      <c r="M361" s="1178"/>
      <c r="N361" s="1178"/>
      <c r="O361" s="1178"/>
      <c r="P361" s="1178"/>
      <c r="Q361" s="1178"/>
      <c r="R361" s="1178"/>
      <c r="S361" s="1178"/>
      <c r="T361" s="1178"/>
      <c r="U361" s="1178"/>
      <c r="V361" s="1178"/>
      <c r="W361" s="1178"/>
      <c r="X361" s="1178"/>
      <c r="Y361" s="1178"/>
      <c r="Z361" s="1178"/>
    </row>
    <row r="362" spans="1:26" ht="27.75" customHeight="1">
      <c r="A362" s="1234"/>
      <c r="B362" s="1220"/>
      <c r="C362" s="1255"/>
      <c r="D362" s="1253" t="s">
        <v>216</v>
      </c>
      <c r="E362" s="1203"/>
      <c r="F362" s="1203"/>
      <c r="G362" s="1203"/>
      <c r="H362" s="1203"/>
      <c r="I362" s="1203"/>
      <c r="J362" s="1203">
        <f t="shared" si="12"/>
        <v>0</v>
      </c>
      <c r="K362" s="1203" t="e">
        <f t="shared" si="13"/>
        <v>#DIV/0!</v>
      </c>
      <c r="L362" s="1203"/>
      <c r="M362" s="1178"/>
      <c r="N362" s="1178"/>
      <c r="O362" s="1178"/>
      <c r="P362" s="1178"/>
      <c r="Q362" s="1178"/>
      <c r="R362" s="1178"/>
      <c r="S362" s="1178"/>
      <c r="T362" s="1178"/>
      <c r="U362" s="1178"/>
      <c r="V362" s="1178"/>
      <c r="W362" s="1178"/>
      <c r="X362" s="1178"/>
      <c r="Y362" s="1178"/>
      <c r="Z362" s="1178"/>
    </row>
    <row r="363" spans="1:26" ht="27.75" customHeight="1">
      <c r="A363" s="1234"/>
      <c r="B363" s="1220"/>
      <c r="C363" s="1255"/>
      <c r="D363" s="1253" t="s">
        <v>218</v>
      </c>
      <c r="E363" s="1203"/>
      <c r="F363" s="1203"/>
      <c r="G363" s="1203"/>
      <c r="H363" s="1203"/>
      <c r="I363" s="1203"/>
      <c r="J363" s="1203">
        <f t="shared" si="12"/>
        <v>0</v>
      </c>
      <c r="K363" s="1203" t="e">
        <f t="shared" si="13"/>
        <v>#DIV/0!</v>
      </c>
      <c r="L363" s="1203"/>
      <c r="M363" s="1178"/>
      <c r="N363" s="1178"/>
      <c r="O363" s="1178"/>
      <c r="P363" s="1178"/>
      <c r="Q363" s="1178"/>
      <c r="R363" s="1178"/>
      <c r="S363" s="1178"/>
      <c r="T363" s="1178"/>
      <c r="U363" s="1178"/>
      <c r="V363" s="1178"/>
      <c r="W363" s="1178"/>
      <c r="X363" s="1178"/>
      <c r="Y363" s="1178"/>
      <c r="Z363" s="1178"/>
    </row>
    <row r="364" spans="1:26" ht="27.75" customHeight="1">
      <c r="A364" s="1234"/>
      <c r="B364" s="1220"/>
      <c r="C364" s="1255"/>
      <c r="D364" s="1253" t="s">
        <v>220</v>
      </c>
      <c r="E364" s="1203"/>
      <c r="F364" s="1203"/>
      <c r="G364" s="1203"/>
      <c r="H364" s="1203"/>
      <c r="I364" s="1203"/>
      <c r="J364" s="1203">
        <f t="shared" si="12"/>
        <v>0</v>
      </c>
      <c r="K364" s="1203" t="e">
        <f t="shared" si="13"/>
        <v>#DIV/0!</v>
      </c>
      <c r="L364" s="1203"/>
      <c r="M364" s="1178"/>
      <c r="N364" s="1178"/>
      <c r="O364" s="1178"/>
      <c r="P364" s="1178"/>
      <c r="Q364" s="1178"/>
      <c r="R364" s="1178"/>
      <c r="S364" s="1178"/>
      <c r="T364" s="1178"/>
      <c r="U364" s="1178"/>
      <c r="V364" s="1178"/>
      <c r="W364" s="1178"/>
      <c r="X364" s="1178"/>
      <c r="Y364" s="1178"/>
      <c r="Z364" s="1178"/>
    </row>
    <row r="365" spans="1:26" ht="27.75" customHeight="1">
      <c r="A365" s="1234"/>
      <c r="B365" s="1220"/>
      <c r="C365" s="1255"/>
      <c r="D365" s="1253" t="s">
        <v>223</v>
      </c>
      <c r="E365" s="1203"/>
      <c r="F365" s="1203"/>
      <c r="G365" s="1203"/>
      <c r="H365" s="1203"/>
      <c r="I365" s="1203"/>
      <c r="J365" s="1203">
        <f t="shared" si="12"/>
        <v>0</v>
      </c>
      <c r="K365" s="1203" t="e">
        <f t="shared" si="13"/>
        <v>#DIV/0!</v>
      </c>
      <c r="L365" s="1203"/>
      <c r="M365" s="1178"/>
      <c r="N365" s="1178"/>
      <c r="O365" s="1178"/>
      <c r="P365" s="1178"/>
      <c r="Q365" s="1178"/>
      <c r="R365" s="1178"/>
      <c r="S365" s="1178"/>
      <c r="T365" s="1178"/>
      <c r="U365" s="1178"/>
      <c r="V365" s="1178"/>
      <c r="W365" s="1178"/>
      <c r="X365" s="1178"/>
      <c r="Y365" s="1178"/>
      <c r="Z365" s="1178"/>
    </row>
    <row r="366" spans="1:26" ht="27.75" customHeight="1">
      <c r="A366" s="1234"/>
      <c r="B366" s="1220"/>
      <c r="C366" s="1255"/>
      <c r="D366" s="1253" t="s">
        <v>225</v>
      </c>
      <c r="E366" s="1203"/>
      <c r="F366" s="1203"/>
      <c r="G366" s="1203"/>
      <c r="H366" s="1203"/>
      <c r="I366" s="1203"/>
      <c r="J366" s="1203">
        <f t="shared" si="12"/>
        <v>0</v>
      </c>
      <c r="K366" s="1203" t="e">
        <f t="shared" si="13"/>
        <v>#DIV/0!</v>
      </c>
      <c r="L366" s="1203"/>
      <c r="M366" s="1178"/>
      <c r="N366" s="1178"/>
      <c r="O366" s="1178"/>
      <c r="P366" s="1178"/>
      <c r="Q366" s="1178"/>
      <c r="R366" s="1178"/>
      <c r="S366" s="1178"/>
      <c r="T366" s="1178"/>
      <c r="U366" s="1178"/>
      <c r="V366" s="1178"/>
      <c r="W366" s="1178"/>
      <c r="X366" s="1178"/>
      <c r="Y366" s="1178"/>
      <c r="Z366" s="1178"/>
    </row>
    <row r="367" spans="1:26" ht="27.75" customHeight="1">
      <c r="A367" s="1234"/>
      <c r="B367" s="1220"/>
      <c r="C367" s="1255"/>
      <c r="D367" s="1253" t="s">
        <v>227</v>
      </c>
      <c r="E367" s="1203"/>
      <c r="F367" s="1203"/>
      <c r="G367" s="1203"/>
      <c r="H367" s="1203"/>
      <c r="I367" s="1203"/>
      <c r="J367" s="1203">
        <f t="shared" si="12"/>
        <v>0</v>
      </c>
      <c r="K367" s="1203" t="e">
        <f t="shared" si="13"/>
        <v>#DIV/0!</v>
      </c>
      <c r="L367" s="1203"/>
      <c r="M367" s="1178"/>
      <c r="N367" s="1178"/>
      <c r="O367" s="1178"/>
      <c r="P367" s="1178"/>
      <c r="Q367" s="1178"/>
      <c r="R367" s="1178"/>
      <c r="S367" s="1178"/>
      <c r="T367" s="1178"/>
      <c r="U367" s="1178"/>
      <c r="V367" s="1178"/>
      <c r="W367" s="1178"/>
      <c r="X367" s="1178"/>
      <c r="Y367" s="1178"/>
      <c r="Z367" s="1178"/>
    </row>
    <row r="368" spans="1:26" ht="27.75" customHeight="1">
      <c r="A368" s="1234"/>
      <c r="B368" s="1220"/>
      <c r="C368" s="1255"/>
      <c r="D368" s="1253" t="s">
        <v>229</v>
      </c>
      <c r="E368" s="1203"/>
      <c r="F368" s="1203"/>
      <c r="G368" s="1203"/>
      <c r="H368" s="1203"/>
      <c r="I368" s="1203"/>
      <c r="J368" s="1203">
        <f t="shared" si="12"/>
        <v>0</v>
      </c>
      <c r="K368" s="1203" t="e">
        <f t="shared" si="13"/>
        <v>#DIV/0!</v>
      </c>
      <c r="L368" s="1203"/>
      <c r="M368" s="1178"/>
      <c r="N368" s="1178"/>
      <c r="O368" s="1178"/>
      <c r="P368" s="1178"/>
      <c r="Q368" s="1178"/>
      <c r="R368" s="1178"/>
      <c r="S368" s="1178"/>
      <c r="T368" s="1178"/>
      <c r="U368" s="1178"/>
      <c r="V368" s="1178"/>
      <c r="W368" s="1178"/>
      <c r="X368" s="1178"/>
      <c r="Y368" s="1178"/>
      <c r="Z368" s="1178"/>
    </row>
    <row r="369" spans="1:26" ht="27.75" customHeight="1">
      <c r="A369" s="1234"/>
      <c r="B369" s="1220"/>
      <c r="C369" s="1255"/>
      <c r="D369" s="1253" t="s">
        <v>234</v>
      </c>
      <c r="E369" s="1203"/>
      <c r="F369" s="1203"/>
      <c r="G369" s="1203"/>
      <c r="H369" s="1203"/>
      <c r="I369" s="1203"/>
      <c r="J369" s="1203">
        <f t="shared" si="12"/>
        <v>0</v>
      </c>
      <c r="K369" s="1203" t="e">
        <f t="shared" si="13"/>
        <v>#DIV/0!</v>
      </c>
      <c r="L369" s="1203"/>
      <c r="M369" s="1178"/>
      <c r="N369" s="1178"/>
      <c r="O369" s="1178"/>
      <c r="P369" s="1178"/>
      <c r="Q369" s="1178"/>
      <c r="R369" s="1178"/>
      <c r="S369" s="1178"/>
      <c r="T369" s="1178"/>
      <c r="U369" s="1178"/>
      <c r="V369" s="1178"/>
      <c r="W369" s="1178"/>
      <c r="X369" s="1178"/>
      <c r="Y369" s="1178"/>
      <c r="Z369" s="1178"/>
    </row>
    <row r="370" spans="1:26" ht="27.75" customHeight="1">
      <c r="A370" s="1234"/>
      <c r="B370" s="1220"/>
      <c r="C370" s="1255"/>
      <c r="D370" s="1253" t="s">
        <v>236</v>
      </c>
      <c r="E370" s="1203"/>
      <c r="F370" s="1203"/>
      <c r="G370" s="1203"/>
      <c r="H370" s="1203"/>
      <c r="I370" s="1203"/>
      <c r="J370" s="1203">
        <f t="shared" si="12"/>
        <v>0</v>
      </c>
      <c r="K370" s="1203" t="e">
        <f t="shared" si="13"/>
        <v>#DIV/0!</v>
      </c>
      <c r="L370" s="1203"/>
      <c r="M370" s="1178"/>
      <c r="N370" s="1178"/>
      <c r="O370" s="1178"/>
      <c r="P370" s="1178"/>
      <c r="Q370" s="1178"/>
      <c r="R370" s="1178"/>
      <c r="S370" s="1178"/>
      <c r="T370" s="1178"/>
      <c r="U370" s="1178"/>
      <c r="V370" s="1178"/>
      <c r="W370" s="1178"/>
      <c r="X370" s="1178"/>
      <c r="Y370" s="1178"/>
      <c r="Z370" s="1178"/>
    </row>
    <row r="371" spans="1:26" ht="27.75" customHeight="1">
      <c r="A371" s="1234"/>
      <c r="B371" s="1220"/>
      <c r="C371" s="1255"/>
      <c r="D371" s="1253" t="s">
        <v>241</v>
      </c>
      <c r="E371" s="1203"/>
      <c r="F371" s="1203"/>
      <c r="G371" s="1203"/>
      <c r="H371" s="1203"/>
      <c r="I371" s="1203"/>
      <c r="J371" s="1203">
        <f t="shared" si="12"/>
        <v>0</v>
      </c>
      <c r="K371" s="1203" t="e">
        <f t="shared" si="13"/>
        <v>#DIV/0!</v>
      </c>
      <c r="L371" s="1203"/>
      <c r="M371" s="1178"/>
      <c r="N371" s="1178"/>
      <c r="O371" s="1178"/>
      <c r="P371" s="1178"/>
      <c r="Q371" s="1178"/>
      <c r="R371" s="1178"/>
      <c r="S371" s="1178"/>
      <c r="T371" s="1178"/>
      <c r="U371" s="1178"/>
      <c r="V371" s="1178"/>
      <c r="W371" s="1178"/>
      <c r="X371" s="1178"/>
      <c r="Y371" s="1178"/>
      <c r="Z371" s="1178"/>
    </row>
    <row r="372" spans="1:26" ht="27.75" customHeight="1">
      <c r="A372" s="1234"/>
      <c r="B372" s="1220"/>
      <c r="C372" s="1255"/>
      <c r="D372" s="1253" t="s">
        <v>243</v>
      </c>
      <c r="E372" s="1203"/>
      <c r="F372" s="1203"/>
      <c r="G372" s="1203"/>
      <c r="H372" s="1203"/>
      <c r="I372" s="1203"/>
      <c r="J372" s="1203">
        <f t="shared" si="12"/>
        <v>0</v>
      </c>
      <c r="K372" s="1203" t="e">
        <f t="shared" si="13"/>
        <v>#DIV/0!</v>
      </c>
      <c r="L372" s="1203"/>
      <c r="M372" s="1178"/>
      <c r="N372" s="1178"/>
      <c r="O372" s="1178"/>
      <c r="P372" s="1178"/>
      <c r="Q372" s="1178"/>
      <c r="R372" s="1178"/>
      <c r="S372" s="1178"/>
      <c r="T372" s="1178"/>
      <c r="U372" s="1178"/>
      <c r="V372" s="1178"/>
      <c r="W372" s="1178"/>
      <c r="X372" s="1178"/>
      <c r="Y372" s="1178"/>
      <c r="Z372" s="1178"/>
    </row>
    <row r="373" spans="1:26" ht="27.75" customHeight="1">
      <c r="A373" s="1234"/>
      <c r="B373" s="1220"/>
      <c r="C373" s="1255"/>
      <c r="D373" s="1253" t="s">
        <v>246</v>
      </c>
      <c r="E373" s="1203"/>
      <c r="F373" s="1203"/>
      <c r="G373" s="1203"/>
      <c r="H373" s="1203"/>
      <c r="I373" s="1203"/>
      <c r="J373" s="1203">
        <f t="shared" si="12"/>
        <v>0</v>
      </c>
      <c r="K373" s="1203" t="e">
        <f t="shared" si="13"/>
        <v>#DIV/0!</v>
      </c>
      <c r="L373" s="1203"/>
      <c r="M373" s="1178"/>
      <c r="N373" s="1178"/>
      <c r="O373" s="1178"/>
      <c r="P373" s="1178"/>
      <c r="Q373" s="1178"/>
      <c r="R373" s="1178"/>
      <c r="S373" s="1178"/>
      <c r="T373" s="1178"/>
      <c r="U373" s="1178"/>
      <c r="V373" s="1178"/>
      <c r="W373" s="1178"/>
      <c r="X373" s="1178"/>
      <c r="Y373" s="1178"/>
      <c r="Z373" s="1178"/>
    </row>
    <row r="374" spans="1:26" ht="27.75" customHeight="1">
      <c r="A374" s="1234"/>
      <c r="B374" s="1220"/>
      <c r="C374" s="1255"/>
      <c r="D374" s="1253" t="s">
        <v>249</v>
      </c>
      <c r="E374" s="1203"/>
      <c r="F374" s="1203"/>
      <c r="G374" s="1203"/>
      <c r="H374" s="1203"/>
      <c r="I374" s="1203"/>
      <c r="J374" s="1203">
        <f t="shared" si="12"/>
        <v>0</v>
      </c>
      <c r="K374" s="1203" t="e">
        <f t="shared" si="13"/>
        <v>#DIV/0!</v>
      </c>
      <c r="L374" s="1203"/>
      <c r="M374" s="1178"/>
      <c r="N374" s="1178"/>
      <c r="O374" s="1178"/>
      <c r="P374" s="1178"/>
      <c r="Q374" s="1178"/>
      <c r="R374" s="1178"/>
      <c r="S374" s="1178"/>
      <c r="T374" s="1178"/>
      <c r="U374" s="1178"/>
      <c r="V374" s="1178"/>
      <c r="W374" s="1178"/>
      <c r="X374" s="1178"/>
      <c r="Y374" s="1178"/>
      <c r="Z374" s="1178"/>
    </row>
    <row r="375" spans="1:26" ht="27.75" customHeight="1">
      <c r="A375" s="1234"/>
      <c r="B375" s="1220"/>
      <c r="C375" s="1255"/>
      <c r="D375" s="1253" t="s">
        <v>253</v>
      </c>
      <c r="E375" s="1203"/>
      <c r="F375" s="1203"/>
      <c r="G375" s="1203"/>
      <c r="H375" s="1203"/>
      <c r="I375" s="1203"/>
      <c r="J375" s="1203">
        <f t="shared" si="12"/>
        <v>0</v>
      </c>
      <c r="K375" s="1203" t="e">
        <f t="shared" si="13"/>
        <v>#DIV/0!</v>
      </c>
      <c r="L375" s="1203"/>
      <c r="M375" s="1178"/>
      <c r="N375" s="1178"/>
      <c r="O375" s="1178"/>
      <c r="P375" s="1178"/>
      <c r="Q375" s="1178"/>
      <c r="R375" s="1178"/>
      <c r="S375" s="1178"/>
      <c r="T375" s="1178"/>
      <c r="U375" s="1178"/>
      <c r="V375" s="1178"/>
      <c r="W375" s="1178"/>
      <c r="X375" s="1178"/>
      <c r="Y375" s="1178"/>
      <c r="Z375" s="1178"/>
    </row>
    <row r="376" spans="1:26" ht="27.75" customHeight="1">
      <c r="A376" s="1234"/>
      <c r="B376" s="1220"/>
      <c r="C376" s="1255"/>
      <c r="D376" s="1253" t="s">
        <v>256</v>
      </c>
      <c r="E376" s="1203"/>
      <c r="F376" s="1203"/>
      <c r="G376" s="1203"/>
      <c r="H376" s="1203"/>
      <c r="I376" s="1203"/>
      <c r="J376" s="1203">
        <f t="shared" si="12"/>
        <v>0</v>
      </c>
      <c r="K376" s="1203" t="e">
        <f t="shared" si="13"/>
        <v>#DIV/0!</v>
      </c>
      <c r="L376" s="1203"/>
      <c r="M376" s="1178"/>
      <c r="N376" s="1178"/>
      <c r="O376" s="1178"/>
      <c r="P376" s="1178"/>
      <c r="Q376" s="1178"/>
      <c r="R376" s="1178"/>
      <c r="S376" s="1178"/>
      <c r="T376" s="1178"/>
      <c r="U376" s="1178"/>
      <c r="V376" s="1178"/>
      <c r="W376" s="1178"/>
      <c r="X376" s="1178"/>
      <c r="Y376" s="1178"/>
      <c r="Z376" s="1178"/>
    </row>
    <row r="377" spans="1:26" ht="27.75" customHeight="1">
      <c r="A377" s="1234"/>
      <c r="B377" s="1220"/>
      <c r="C377" s="1255"/>
      <c r="D377" s="1253" t="s">
        <v>259</v>
      </c>
      <c r="E377" s="1203"/>
      <c r="F377" s="1203"/>
      <c r="G377" s="1203"/>
      <c r="H377" s="1203"/>
      <c r="I377" s="1203"/>
      <c r="J377" s="1203">
        <f t="shared" si="12"/>
        <v>0</v>
      </c>
      <c r="K377" s="1203" t="e">
        <f t="shared" si="13"/>
        <v>#DIV/0!</v>
      </c>
      <c r="L377" s="1203"/>
      <c r="M377" s="1178"/>
      <c r="N377" s="1178"/>
      <c r="O377" s="1178"/>
      <c r="P377" s="1178"/>
      <c r="Q377" s="1178"/>
      <c r="R377" s="1178"/>
      <c r="S377" s="1178"/>
      <c r="T377" s="1178"/>
      <c r="U377" s="1178"/>
      <c r="V377" s="1178"/>
      <c r="W377" s="1178"/>
      <c r="X377" s="1178"/>
      <c r="Y377" s="1178"/>
      <c r="Z377" s="1178"/>
    </row>
    <row r="378" spans="1:26" ht="27.75" customHeight="1">
      <c r="A378" s="1234"/>
      <c r="B378" s="1220"/>
      <c r="C378" s="1255"/>
      <c r="D378" s="1253" t="s">
        <v>261</v>
      </c>
      <c r="E378" s="1203"/>
      <c r="F378" s="1203"/>
      <c r="G378" s="1203"/>
      <c r="H378" s="1203"/>
      <c r="I378" s="1203"/>
      <c r="J378" s="1203">
        <f t="shared" si="12"/>
        <v>0</v>
      </c>
      <c r="K378" s="1203" t="e">
        <f t="shared" si="13"/>
        <v>#DIV/0!</v>
      </c>
      <c r="L378" s="1203"/>
      <c r="M378" s="1178"/>
      <c r="N378" s="1178"/>
      <c r="O378" s="1178"/>
      <c r="P378" s="1178"/>
      <c r="Q378" s="1178"/>
      <c r="R378" s="1178"/>
      <c r="S378" s="1178"/>
      <c r="T378" s="1178"/>
      <c r="U378" s="1178"/>
      <c r="V378" s="1178"/>
      <c r="W378" s="1178"/>
      <c r="X378" s="1178"/>
      <c r="Y378" s="1178"/>
      <c r="Z378" s="1178"/>
    </row>
    <row r="379" spans="1:26" ht="27.75" customHeight="1">
      <c r="A379" s="1234"/>
      <c r="B379" s="1220"/>
      <c r="C379" s="1255"/>
      <c r="D379" s="1253" t="s">
        <v>263</v>
      </c>
      <c r="E379" s="1203"/>
      <c r="F379" s="1203"/>
      <c r="G379" s="1203"/>
      <c r="H379" s="1203"/>
      <c r="I379" s="1203"/>
      <c r="J379" s="1203">
        <f t="shared" si="12"/>
        <v>0</v>
      </c>
      <c r="K379" s="1203" t="e">
        <f t="shared" si="13"/>
        <v>#DIV/0!</v>
      </c>
      <c r="L379" s="1203"/>
      <c r="M379" s="1178"/>
      <c r="N379" s="1178"/>
      <c r="O379" s="1178"/>
      <c r="P379" s="1178"/>
      <c r="Q379" s="1178"/>
      <c r="R379" s="1178"/>
      <c r="S379" s="1178"/>
      <c r="T379" s="1178"/>
      <c r="U379" s="1178"/>
      <c r="V379" s="1178"/>
      <c r="W379" s="1178"/>
      <c r="X379" s="1178"/>
      <c r="Y379" s="1178"/>
      <c r="Z379" s="1178"/>
    </row>
    <row r="380" spans="1:26" ht="27.75" customHeight="1">
      <c r="A380" s="1234"/>
      <c r="B380" s="1220"/>
      <c r="C380" s="1255"/>
      <c r="D380" s="1253" t="s">
        <v>265</v>
      </c>
      <c r="E380" s="1203"/>
      <c r="F380" s="1203"/>
      <c r="G380" s="1203"/>
      <c r="H380" s="1203"/>
      <c r="I380" s="1203"/>
      <c r="J380" s="1203">
        <f t="shared" si="12"/>
        <v>0</v>
      </c>
      <c r="K380" s="1203" t="e">
        <f t="shared" si="13"/>
        <v>#DIV/0!</v>
      </c>
      <c r="L380" s="1203"/>
      <c r="M380" s="1178"/>
      <c r="N380" s="1178"/>
      <c r="O380" s="1178"/>
      <c r="P380" s="1178"/>
      <c r="Q380" s="1178"/>
      <c r="R380" s="1178"/>
      <c r="S380" s="1178"/>
      <c r="T380" s="1178"/>
      <c r="U380" s="1178"/>
      <c r="V380" s="1178"/>
      <c r="W380" s="1178"/>
      <c r="X380" s="1178"/>
      <c r="Y380" s="1178"/>
      <c r="Z380" s="1178"/>
    </row>
    <row r="381" spans="1:26" ht="27.75" customHeight="1">
      <c r="A381" s="1234"/>
      <c r="B381" s="1220"/>
      <c r="C381" s="1255"/>
      <c r="D381" s="1253" t="s">
        <v>269</v>
      </c>
      <c r="E381" s="1203"/>
      <c r="F381" s="1203"/>
      <c r="G381" s="1203"/>
      <c r="H381" s="1203"/>
      <c r="I381" s="1203"/>
      <c r="J381" s="1203">
        <f t="shared" si="12"/>
        <v>0</v>
      </c>
      <c r="K381" s="1203" t="e">
        <f t="shared" si="13"/>
        <v>#DIV/0!</v>
      </c>
      <c r="L381" s="1203"/>
      <c r="M381" s="1178"/>
      <c r="N381" s="1178"/>
      <c r="O381" s="1178"/>
      <c r="P381" s="1178"/>
      <c r="Q381" s="1178"/>
      <c r="R381" s="1178"/>
      <c r="S381" s="1178"/>
      <c r="T381" s="1178"/>
      <c r="U381" s="1178"/>
      <c r="V381" s="1178"/>
      <c r="W381" s="1178"/>
      <c r="X381" s="1178"/>
      <c r="Y381" s="1178"/>
      <c r="Z381" s="1178"/>
    </row>
    <row r="382" spans="1:26" ht="27.75" customHeight="1">
      <c r="A382" s="1234"/>
      <c r="B382" s="1220"/>
      <c r="C382" s="1255"/>
      <c r="D382" s="1253" t="s">
        <v>274</v>
      </c>
      <c r="E382" s="1203"/>
      <c r="F382" s="1203"/>
      <c r="G382" s="1203"/>
      <c r="H382" s="1203"/>
      <c r="I382" s="1203"/>
      <c r="J382" s="1203">
        <f t="shared" si="12"/>
        <v>0</v>
      </c>
      <c r="K382" s="1203" t="e">
        <f t="shared" si="13"/>
        <v>#DIV/0!</v>
      </c>
      <c r="L382" s="1203"/>
      <c r="M382" s="1178"/>
      <c r="N382" s="1178"/>
      <c r="O382" s="1178"/>
      <c r="P382" s="1178"/>
      <c r="Q382" s="1178"/>
      <c r="R382" s="1178"/>
      <c r="S382" s="1178"/>
      <c r="T382" s="1178"/>
      <c r="U382" s="1178"/>
      <c r="V382" s="1178"/>
      <c r="W382" s="1178"/>
      <c r="X382" s="1178"/>
      <c r="Y382" s="1178"/>
      <c r="Z382" s="1178"/>
    </row>
    <row r="383" spans="1:26" ht="27.75" customHeight="1">
      <c r="A383" s="1234"/>
      <c r="B383" s="1220"/>
      <c r="C383" s="1255"/>
      <c r="D383" s="1253" t="s">
        <v>277</v>
      </c>
      <c r="E383" s="1203"/>
      <c r="F383" s="1203"/>
      <c r="G383" s="1203"/>
      <c r="H383" s="1203"/>
      <c r="I383" s="1203"/>
      <c r="J383" s="1203">
        <f t="shared" si="12"/>
        <v>0</v>
      </c>
      <c r="K383" s="1203" t="e">
        <f t="shared" si="13"/>
        <v>#DIV/0!</v>
      </c>
      <c r="L383" s="1203"/>
      <c r="M383" s="1178"/>
      <c r="N383" s="1178"/>
      <c r="O383" s="1178"/>
      <c r="P383" s="1178"/>
      <c r="Q383" s="1178"/>
      <c r="R383" s="1178"/>
      <c r="S383" s="1178"/>
      <c r="T383" s="1178"/>
      <c r="U383" s="1178"/>
      <c r="V383" s="1178"/>
      <c r="W383" s="1178"/>
      <c r="X383" s="1178"/>
      <c r="Y383" s="1178"/>
      <c r="Z383" s="1178"/>
    </row>
    <row r="384" spans="1:26" ht="27.75" customHeight="1">
      <c r="A384" s="1234"/>
      <c r="B384" s="1220"/>
      <c r="C384" s="1255"/>
      <c r="D384" s="1253" t="s">
        <v>279</v>
      </c>
      <c r="E384" s="1203"/>
      <c r="F384" s="1203"/>
      <c r="G384" s="1203"/>
      <c r="H384" s="1203"/>
      <c r="I384" s="1203"/>
      <c r="J384" s="1203">
        <f t="shared" si="12"/>
        <v>0</v>
      </c>
      <c r="K384" s="1203" t="e">
        <f t="shared" si="13"/>
        <v>#DIV/0!</v>
      </c>
      <c r="L384" s="1203"/>
      <c r="M384" s="1178"/>
      <c r="N384" s="1178"/>
      <c r="O384" s="1178"/>
      <c r="P384" s="1178"/>
      <c r="Q384" s="1178"/>
      <c r="R384" s="1178"/>
      <c r="S384" s="1178"/>
      <c r="T384" s="1178"/>
      <c r="U384" s="1178"/>
      <c r="V384" s="1178"/>
      <c r="W384" s="1178"/>
      <c r="X384" s="1178"/>
      <c r="Y384" s="1178"/>
      <c r="Z384" s="1178"/>
    </row>
    <row r="385" spans="1:26" ht="27.75" customHeight="1">
      <c r="A385" s="1234"/>
      <c r="B385" s="1220"/>
      <c r="C385" s="1255"/>
      <c r="D385" s="1253" t="s">
        <v>283</v>
      </c>
      <c r="E385" s="1203"/>
      <c r="F385" s="1203"/>
      <c r="G385" s="1203"/>
      <c r="H385" s="1203"/>
      <c r="I385" s="1203"/>
      <c r="J385" s="1203">
        <f t="shared" si="12"/>
        <v>0</v>
      </c>
      <c r="K385" s="1203" t="e">
        <f t="shared" si="13"/>
        <v>#DIV/0!</v>
      </c>
      <c r="L385" s="1203"/>
      <c r="M385" s="1178"/>
      <c r="N385" s="1178"/>
      <c r="O385" s="1178"/>
      <c r="P385" s="1178"/>
      <c r="Q385" s="1178"/>
      <c r="R385" s="1178"/>
      <c r="S385" s="1178"/>
      <c r="T385" s="1178"/>
      <c r="U385" s="1178"/>
      <c r="V385" s="1178"/>
      <c r="W385" s="1178"/>
      <c r="X385" s="1178"/>
      <c r="Y385" s="1178"/>
      <c r="Z385" s="1178"/>
    </row>
    <row r="386" spans="1:26" ht="27.75" customHeight="1">
      <c r="A386" s="1234"/>
      <c r="B386" s="1220"/>
      <c r="C386" s="1255"/>
      <c r="D386" s="1253" t="s">
        <v>285</v>
      </c>
      <c r="E386" s="1203"/>
      <c r="F386" s="1203"/>
      <c r="G386" s="1203"/>
      <c r="H386" s="1203"/>
      <c r="I386" s="1203"/>
      <c r="J386" s="1203">
        <f t="shared" si="12"/>
        <v>0</v>
      </c>
      <c r="K386" s="1203" t="e">
        <f t="shared" si="13"/>
        <v>#DIV/0!</v>
      </c>
      <c r="L386" s="1203"/>
      <c r="M386" s="1178"/>
      <c r="N386" s="1178"/>
      <c r="O386" s="1178"/>
      <c r="P386" s="1178"/>
      <c r="Q386" s="1178"/>
      <c r="R386" s="1178"/>
      <c r="S386" s="1178"/>
      <c r="T386" s="1178"/>
      <c r="U386" s="1178"/>
      <c r="V386" s="1178"/>
      <c r="W386" s="1178"/>
      <c r="X386" s="1178"/>
      <c r="Y386" s="1178"/>
      <c r="Z386" s="1178"/>
    </row>
    <row r="387" spans="1:26" ht="27.75" customHeight="1">
      <c r="A387" s="1234"/>
      <c r="B387" s="1220"/>
      <c r="C387" s="1255"/>
      <c r="D387" s="1253" t="s">
        <v>287</v>
      </c>
      <c r="E387" s="1203"/>
      <c r="F387" s="1203"/>
      <c r="G387" s="1203"/>
      <c r="H387" s="1203"/>
      <c r="I387" s="1203"/>
      <c r="J387" s="1203">
        <f t="shared" si="12"/>
        <v>0</v>
      </c>
      <c r="K387" s="1203" t="e">
        <f t="shared" si="13"/>
        <v>#DIV/0!</v>
      </c>
      <c r="L387" s="1203"/>
      <c r="M387" s="1178"/>
      <c r="N387" s="1178"/>
      <c r="O387" s="1178"/>
      <c r="P387" s="1178"/>
      <c r="Q387" s="1178"/>
      <c r="R387" s="1178"/>
      <c r="S387" s="1178"/>
      <c r="T387" s="1178"/>
      <c r="U387" s="1178"/>
      <c r="V387" s="1178"/>
      <c r="W387" s="1178"/>
      <c r="X387" s="1178"/>
      <c r="Y387" s="1178"/>
      <c r="Z387" s="1178"/>
    </row>
    <row r="388" spans="1:26" ht="27.75" customHeight="1">
      <c r="A388" s="1234"/>
      <c r="B388" s="1220"/>
      <c r="C388" s="1255"/>
      <c r="D388" s="1253" t="s">
        <v>289</v>
      </c>
      <c r="E388" s="1203"/>
      <c r="F388" s="1203"/>
      <c r="G388" s="1203"/>
      <c r="H388" s="1203"/>
      <c r="I388" s="1203"/>
      <c r="J388" s="1203">
        <f t="shared" si="12"/>
        <v>0</v>
      </c>
      <c r="K388" s="1203" t="e">
        <f t="shared" si="13"/>
        <v>#DIV/0!</v>
      </c>
      <c r="L388" s="1203"/>
      <c r="M388" s="1178"/>
      <c r="N388" s="1178"/>
      <c r="O388" s="1178"/>
      <c r="P388" s="1178"/>
      <c r="Q388" s="1178"/>
      <c r="R388" s="1178"/>
      <c r="S388" s="1178"/>
      <c r="T388" s="1178"/>
      <c r="U388" s="1178"/>
      <c r="V388" s="1178"/>
      <c r="W388" s="1178"/>
      <c r="X388" s="1178"/>
      <c r="Y388" s="1178"/>
      <c r="Z388" s="1178"/>
    </row>
    <row r="389" spans="1:26" ht="27.75" customHeight="1">
      <c r="A389" s="1234"/>
      <c r="B389" s="1220"/>
      <c r="C389" s="1255"/>
      <c r="D389" s="1253" t="s">
        <v>291</v>
      </c>
      <c r="E389" s="1203"/>
      <c r="F389" s="1203"/>
      <c r="G389" s="1203"/>
      <c r="H389" s="1203"/>
      <c r="I389" s="1203"/>
      <c r="J389" s="1203">
        <f t="shared" si="12"/>
        <v>0</v>
      </c>
      <c r="K389" s="1203" t="e">
        <f t="shared" si="13"/>
        <v>#DIV/0!</v>
      </c>
      <c r="L389" s="1203"/>
      <c r="M389" s="1178"/>
      <c r="N389" s="1178"/>
      <c r="O389" s="1178"/>
      <c r="P389" s="1178"/>
      <c r="Q389" s="1178"/>
      <c r="R389" s="1178"/>
      <c r="S389" s="1178"/>
      <c r="T389" s="1178"/>
      <c r="U389" s="1178"/>
      <c r="V389" s="1178"/>
      <c r="W389" s="1178"/>
      <c r="X389" s="1178"/>
      <c r="Y389" s="1178"/>
      <c r="Z389" s="1178"/>
    </row>
    <row r="390" spans="1:26" ht="27.75" customHeight="1">
      <c r="A390" s="1234"/>
      <c r="B390" s="1220"/>
      <c r="C390" s="1255"/>
      <c r="D390" s="1253" t="s">
        <v>293</v>
      </c>
      <c r="E390" s="1203"/>
      <c r="F390" s="1203"/>
      <c r="G390" s="1203"/>
      <c r="H390" s="1203"/>
      <c r="I390" s="1203"/>
      <c r="J390" s="1203">
        <f t="shared" si="12"/>
        <v>0</v>
      </c>
      <c r="K390" s="1203" t="e">
        <f t="shared" si="13"/>
        <v>#DIV/0!</v>
      </c>
      <c r="L390" s="1203"/>
      <c r="M390" s="1178"/>
      <c r="N390" s="1178"/>
      <c r="O390" s="1178"/>
      <c r="P390" s="1178"/>
      <c r="Q390" s="1178"/>
      <c r="R390" s="1178"/>
      <c r="S390" s="1178"/>
      <c r="T390" s="1178"/>
      <c r="U390" s="1178"/>
      <c r="V390" s="1178"/>
      <c r="W390" s="1178"/>
      <c r="X390" s="1178"/>
      <c r="Y390" s="1178"/>
      <c r="Z390" s="1178"/>
    </row>
    <row r="391" spans="1:26" ht="27.75" customHeight="1">
      <c r="A391" s="1234"/>
      <c r="B391" s="1220"/>
      <c r="C391" s="1255"/>
      <c r="D391" s="1253" t="s">
        <v>295</v>
      </c>
      <c r="E391" s="1203"/>
      <c r="F391" s="1203"/>
      <c r="G391" s="1203"/>
      <c r="H391" s="1203"/>
      <c r="I391" s="1203"/>
      <c r="J391" s="1203">
        <f t="shared" si="12"/>
        <v>0</v>
      </c>
      <c r="K391" s="1203" t="e">
        <f t="shared" si="13"/>
        <v>#DIV/0!</v>
      </c>
      <c r="L391" s="1203"/>
      <c r="M391" s="1178"/>
      <c r="N391" s="1178"/>
      <c r="O391" s="1178"/>
      <c r="P391" s="1178"/>
      <c r="Q391" s="1178"/>
      <c r="R391" s="1178"/>
      <c r="S391" s="1178"/>
      <c r="T391" s="1178"/>
      <c r="U391" s="1178"/>
      <c r="V391" s="1178"/>
      <c r="W391" s="1178"/>
      <c r="X391" s="1178"/>
      <c r="Y391" s="1178"/>
      <c r="Z391" s="1178"/>
    </row>
    <row r="392" spans="1:26" ht="27.75" customHeight="1">
      <c r="A392" s="1234"/>
      <c r="B392" s="1220"/>
      <c r="C392" s="1255"/>
      <c r="D392" s="1253" t="s">
        <v>297</v>
      </c>
      <c r="E392" s="1203"/>
      <c r="F392" s="1203"/>
      <c r="G392" s="1203"/>
      <c r="H392" s="1203"/>
      <c r="I392" s="1203"/>
      <c r="J392" s="1203">
        <f t="shared" si="12"/>
        <v>0</v>
      </c>
      <c r="K392" s="1203" t="e">
        <f t="shared" si="13"/>
        <v>#DIV/0!</v>
      </c>
      <c r="L392" s="1203"/>
      <c r="M392" s="1178"/>
      <c r="N392" s="1178"/>
      <c r="O392" s="1178"/>
      <c r="P392" s="1178"/>
      <c r="Q392" s="1178"/>
      <c r="R392" s="1178"/>
      <c r="S392" s="1178"/>
      <c r="T392" s="1178"/>
      <c r="U392" s="1178"/>
      <c r="V392" s="1178"/>
      <c r="W392" s="1178"/>
      <c r="X392" s="1178"/>
      <c r="Y392" s="1178"/>
      <c r="Z392" s="1178"/>
    </row>
    <row r="393" spans="1:26" ht="27.75" customHeight="1">
      <c r="A393" s="1234"/>
      <c r="B393" s="1220"/>
      <c r="C393" s="1255"/>
      <c r="D393" s="1253" t="s">
        <v>299</v>
      </c>
      <c r="E393" s="1203"/>
      <c r="F393" s="1203"/>
      <c r="G393" s="1203"/>
      <c r="H393" s="1203"/>
      <c r="I393" s="1203"/>
      <c r="J393" s="1203">
        <f t="shared" si="12"/>
        <v>0</v>
      </c>
      <c r="K393" s="1203" t="e">
        <f t="shared" si="13"/>
        <v>#DIV/0!</v>
      </c>
      <c r="L393" s="1203"/>
      <c r="M393" s="1178"/>
      <c r="N393" s="1178"/>
      <c r="O393" s="1178"/>
      <c r="P393" s="1178"/>
      <c r="Q393" s="1178"/>
      <c r="R393" s="1178"/>
      <c r="S393" s="1178"/>
      <c r="T393" s="1178"/>
      <c r="U393" s="1178"/>
      <c r="V393" s="1178"/>
      <c r="W393" s="1178"/>
      <c r="X393" s="1178"/>
      <c r="Y393" s="1178"/>
      <c r="Z393" s="1178"/>
    </row>
    <row r="394" spans="1:26" ht="27.75" customHeight="1">
      <c r="A394" s="1234"/>
      <c r="B394" s="1220"/>
      <c r="C394" s="1255"/>
      <c r="D394" s="1253" t="s">
        <v>301</v>
      </c>
      <c r="E394" s="1203"/>
      <c r="F394" s="1203"/>
      <c r="G394" s="1203"/>
      <c r="H394" s="1203"/>
      <c r="I394" s="1203"/>
      <c r="J394" s="1203">
        <f t="shared" si="12"/>
        <v>0</v>
      </c>
      <c r="K394" s="1203" t="e">
        <f t="shared" si="13"/>
        <v>#DIV/0!</v>
      </c>
      <c r="L394" s="1203"/>
      <c r="M394" s="1178"/>
      <c r="N394" s="1178"/>
      <c r="O394" s="1178"/>
      <c r="P394" s="1178"/>
      <c r="Q394" s="1178"/>
      <c r="R394" s="1178"/>
      <c r="S394" s="1178"/>
      <c r="T394" s="1178"/>
      <c r="U394" s="1178"/>
      <c r="V394" s="1178"/>
      <c r="W394" s="1178"/>
      <c r="X394" s="1178"/>
      <c r="Y394" s="1178"/>
      <c r="Z394" s="1178"/>
    </row>
    <row r="395" spans="1:26" ht="27.75" customHeight="1">
      <c r="A395" s="1234"/>
      <c r="B395" s="1220"/>
      <c r="C395" s="1255"/>
      <c r="D395" s="1253" t="s">
        <v>302</v>
      </c>
      <c r="E395" s="1203"/>
      <c r="F395" s="1203"/>
      <c r="G395" s="1203"/>
      <c r="H395" s="1203"/>
      <c r="I395" s="1203"/>
      <c r="J395" s="1203">
        <f t="shared" si="12"/>
        <v>0</v>
      </c>
      <c r="K395" s="1203" t="e">
        <f t="shared" si="13"/>
        <v>#DIV/0!</v>
      </c>
      <c r="L395" s="1203"/>
      <c r="M395" s="1178"/>
      <c r="N395" s="1178"/>
      <c r="O395" s="1178"/>
      <c r="P395" s="1178"/>
      <c r="Q395" s="1178"/>
      <c r="R395" s="1178"/>
      <c r="S395" s="1178"/>
      <c r="T395" s="1178"/>
      <c r="U395" s="1178"/>
      <c r="V395" s="1178"/>
      <c r="W395" s="1178"/>
      <c r="X395" s="1178"/>
      <c r="Y395" s="1178"/>
      <c r="Z395" s="1178"/>
    </row>
    <row r="396" spans="1:26" ht="27.75" customHeight="1">
      <c r="A396" s="1234"/>
      <c r="B396" s="1220"/>
      <c r="C396" s="1255"/>
      <c r="D396" s="1253" t="s">
        <v>304</v>
      </c>
      <c r="E396" s="1203"/>
      <c r="F396" s="1203"/>
      <c r="G396" s="1203"/>
      <c r="H396" s="1203"/>
      <c r="I396" s="1203"/>
      <c r="J396" s="1203">
        <f t="shared" si="12"/>
        <v>0</v>
      </c>
      <c r="K396" s="1203" t="e">
        <f t="shared" si="13"/>
        <v>#DIV/0!</v>
      </c>
      <c r="L396" s="1203"/>
      <c r="M396" s="1178"/>
      <c r="N396" s="1178"/>
      <c r="O396" s="1178"/>
      <c r="P396" s="1178"/>
      <c r="Q396" s="1178"/>
      <c r="R396" s="1178"/>
      <c r="S396" s="1178"/>
      <c r="T396" s="1178"/>
      <c r="U396" s="1178"/>
      <c r="V396" s="1178"/>
      <c r="W396" s="1178"/>
      <c r="X396" s="1178"/>
      <c r="Y396" s="1178"/>
      <c r="Z396" s="1178"/>
    </row>
    <row r="397" spans="1:26" ht="27.75" customHeight="1">
      <c r="A397" s="1234"/>
      <c r="B397" s="1220"/>
      <c r="C397" s="1255"/>
      <c r="D397" s="1253" t="s">
        <v>306</v>
      </c>
      <c r="E397" s="1203"/>
      <c r="F397" s="1203"/>
      <c r="G397" s="1203"/>
      <c r="H397" s="1203"/>
      <c r="I397" s="1203"/>
      <c r="J397" s="1203">
        <f t="shared" si="12"/>
        <v>0</v>
      </c>
      <c r="K397" s="1203" t="e">
        <f t="shared" si="13"/>
        <v>#DIV/0!</v>
      </c>
      <c r="L397" s="1203"/>
      <c r="M397" s="1178"/>
      <c r="N397" s="1178"/>
      <c r="O397" s="1178"/>
      <c r="P397" s="1178"/>
      <c r="Q397" s="1178"/>
      <c r="R397" s="1178"/>
      <c r="S397" s="1178"/>
      <c r="T397" s="1178"/>
      <c r="U397" s="1178"/>
      <c r="V397" s="1178"/>
      <c r="W397" s="1178"/>
      <c r="X397" s="1178"/>
      <c r="Y397" s="1178"/>
      <c r="Z397" s="1178"/>
    </row>
    <row r="398" spans="1:26" ht="27.75" customHeight="1">
      <c r="A398" s="1234"/>
      <c r="B398" s="1220"/>
      <c r="C398" s="1255"/>
      <c r="D398" s="1253" t="s">
        <v>309</v>
      </c>
      <c r="E398" s="1203"/>
      <c r="F398" s="1203"/>
      <c r="G398" s="1203"/>
      <c r="H398" s="1203"/>
      <c r="I398" s="1203"/>
      <c r="J398" s="1203">
        <f t="shared" si="12"/>
        <v>0</v>
      </c>
      <c r="K398" s="1203" t="e">
        <f t="shared" si="13"/>
        <v>#DIV/0!</v>
      </c>
      <c r="L398" s="1203"/>
      <c r="M398" s="1178"/>
      <c r="N398" s="1178"/>
      <c r="O398" s="1178"/>
      <c r="P398" s="1178"/>
      <c r="Q398" s="1178"/>
      <c r="R398" s="1178"/>
      <c r="S398" s="1178"/>
      <c r="T398" s="1178"/>
      <c r="U398" s="1178"/>
      <c r="V398" s="1178"/>
      <c r="W398" s="1178"/>
      <c r="X398" s="1178"/>
      <c r="Y398" s="1178"/>
      <c r="Z398" s="1178"/>
    </row>
    <row r="399" spans="1:26" ht="27.75" customHeight="1">
      <c r="A399" s="1234"/>
      <c r="B399" s="1220"/>
      <c r="C399" s="1255"/>
      <c r="D399" s="1257" t="s">
        <v>41</v>
      </c>
      <c r="E399" s="1203"/>
      <c r="F399" s="1203"/>
      <c r="G399" s="1203"/>
      <c r="H399" s="1203"/>
      <c r="I399" s="1203"/>
      <c r="J399" s="1203">
        <f>SUM(J358:J398)</f>
        <v>0</v>
      </c>
      <c r="K399" s="1203" t="e">
        <f t="shared" si="13"/>
        <v>#DIV/0!</v>
      </c>
      <c r="L399" s="1203"/>
      <c r="M399" s="1178"/>
      <c r="N399" s="1178"/>
      <c r="O399" s="1178"/>
      <c r="P399" s="1178"/>
      <c r="Q399" s="1178"/>
      <c r="R399" s="1178"/>
      <c r="S399" s="1178"/>
      <c r="T399" s="1178"/>
      <c r="U399" s="1178"/>
      <c r="V399" s="1178"/>
      <c r="W399" s="1178"/>
      <c r="X399" s="1178"/>
      <c r="Y399" s="1178"/>
      <c r="Z399" s="1178"/>
    </row>
    <row r="400" spans="1:26" ht="27.75" customHeight="1">
      <c r="A400" s="1296"/>
      <c r="B400" s="1220"/>
      <c r="C400" s="1262"/>
      <c r="D400" s="1262"/>
      <c r="E400" s="1263"/>
      <c r="F400" s="1263"/>
      <c r="G400" s="1263"/>
      <c r="H400" s="1263"/>
      <c r="I400" s="1263"/>
      <c r="J400" s="1263"/>
      <c r="K400" s="1263"/>
      <c r="L400" s="1178"/>
      <c r="M400" s="1178"/>
      <c r="N400" s="1178"/>
      <c r="O400" s="1178"/>
      <c r="P400" s="1178"/>
      <c r="Q400" s="1178"/>
      <c r="R400" s="1178"/>
      <c r="S400" s="1178"/>
      <c r="T400" s="1178"/>
      <c r="U400" s="1178"/>
      <c r="V400" s="1178"/>
      <c r="W400" s="1178"/>
      <c r="X400" s="1178"/>
      <c r="Y400" s="1178"/>
      <c r="Z400" s="1178"/>
    </row>
    <row r="401" spans="1:26" ht="27.75" customHeight="1">
      <c r="A401" s="1296"/>
      <c r="B401" s="1208"/>
      <c r="C401" s="1297"/>
      <c r="D401" s="1206"/>
      <c r="E401" s="1204"/>
      <c r="F401" s="1204"/>
      <c r="G401" s="1204"/>
      <c r="H401" s="1204"/>
      <c r="I401" s="1204"/>
      <c r="J401" s="1204"/>
      <c r="K401" s="1204"/>
      <c r="L401" s="1178"/>
      <c r="M401" s="1178"/>
      <c r="N401" s="1178"/>
      <c r="O401" s="1178"/>
      <c r="P401" s="1178"/>
      <c r="Q401" s="1178"/>
      <c r="R401" s="1178"/>
      <c r="S401" s="1178"/>
      <c r="T401" s="1178"/>
      <c r="U401" s="1178"/>
      <c r="V401" s="1178"/>
      <c r="W401" s="1178"/>
      <c r="X401" s="1178"/>
      <c r="Y401" s="1178"/>
      <c r="Z401" s="1178"/>
    </row>
    <row r="402" spans="1:26" ht="22.5" customHeight="1">
      <c r="A402" s="1296"/>
      <c r="B402" s="1208" t="s">
        <v>601</v>
      </c>
      <c r="C402" s="1297"/>
      <c r="D402" s="1206"/>
      <c r="E402" s="1204"/>
      <c r="F402" s="1204"/>
      <c r="G402" s="1204"/>
      <c r="H402" s="1204"/>
      <c r="I402" s="1204"/>
      <c r="J402" s="1204"/>
      <c r="K402" s="1204"/>
      <c r="L402" s="1178"/>
      <c r="M402" s="1178"/>
      <c r="N402" s="1178"/>
      <c r="O402" s="1178"/>
      <c r="P402" s="1178"/>
      <c r="Q402" s="1178"/>
      <c r="R402" s="1178"/>
      <c r="S402" s="1178"/>
      <c r="T402" s="1178"/>
      <c r="U402" s="1178"/>
      <c r="V402" s="1178"/>
      <c r="W402" s="1178"/>
      <c r="X402" s="1178"/>
      <c r="Y402" s="1178"/>
      <c r="Z402" s="1178"/>
    </row>
    <row r="403" spans="1:26" ht="22.5" customHeight="1">
      <c r="A403" s="1296"/>
      <c r="B403" s="1208" t="s">
        <v>602</v>
      </c>
      <c r="C403" s="1297"/>
      <c r="D403" s="1206"/>
      <c r="E403" s="1204"/>
      <c r="F403" s="1204"/>
      <c r="G403" s="1204"/>
      <c r="H403" s="1204"/>
      <c r="I403" s="1204"/>
      <c r="J403" s="1204"/>
      <c r="K403" s="1204"/>
      <c r="L403" s="1178"/>
      <c r="M403" s="1178"/>
      <c r="N403" s="1178"/>
      <c r="O403" s="1178"/>
      <c r="P403" s="1178"/>
      <c r="Q403" s="1178"/>
      <c r="R403" s="1178"/>
      <c r="S403" s="1178"/>
      <c r="T403" s="1178"/>
      <c r="U403" s="1178"/>
      <c r="V403" s="1178"/>
      <c r="W403" s="1178"/>
      <c r="X403" s="1178"/>
      <c r="Y403" s="1178"/>
      <c r="Z403" s="1178"/>
    </row>
    <row r="404" spans="1:26" ht="22.5" customHeight="1">
      <c r="A404" s="1290"/>
      <c r="B404" s="1262" t="s">
        <v>448</v>
      </c>
      <c r="C404" s="1257"/>
      <c r="D404" s="1262"/>
      <c r="E404" s="1263"/>
      <c r="F404" s="1263"/>
      <c r="G404" s="1263"/>
      <c r="H404" s="1263"/>
      <c r="I404" s="1263"/>
      <c r="J404" s="1263"/>
      <c r="K404" s="1263"/>
      <c r="L404" s="1178"/>
      <c r="M404" s="1178"/>
      <c r="N404" s="1178"/>
      <c r="O404" s="1178"/>
      <c r="P404" s="1178"/>
      <c r="Q404" s="1178"/>
      <c r="R404" s="1178"/>
      <c r="S404" s="1178"/>
      <c r="T404" s="1178"/>
      <c r="U404" s="1178"/>
      <c r="V404" s="1178"/>
      <c r="W404" s="1178"/>
      <c r="X404" s="1178"/>
      <c r="Y404" s="1178"/>
      <c r="Z404" s="1178"/>
    </row>
    <row r="405" spans="1:26" ht="22.5" customHeight="1">
      <c r="A405" s="1290"/>
      <c r="B405" s="1262" t="s">
        <v>555</v>
      </c>
      <c r="C405" s="1262" t="s">
        <v>603</v>
      </c>
      <c r="D405" s="1262"/>
      <c r="E405" s="1263"/>
      <c r="F405" s="1263"/>
      <c r="G405" s="1263"/>
      <c r="H405" s="1263"/>
      <c r="I405" s="1263"/>
      <c r="J405" s="1263"/>
      <c r="K405" s="1263"/>
      <c r="L405" s="1178"/>
      <c r="M405" s="1178"/>
      <c r="N405" s="1178"/>
      <c r="O405" s="1178"/>
      <c r="P405" s="1178"/>
      <c r="Q405" s="1178"/>
      <c r="R405" s="1178"/>
      <c r="S405" s="1178"/>
      <c r="T405" s="1178"/>
      <c r="U405" s="1178"/>
      <c r="V405" s="1178"/>
      <c r="W405" s="1178"/>
      <c r="X405" s="1178"/>
      <c r="Y405" s="1178"/>
      <c r="Z405" s="1178"/>
    </row>
    <row r="406" spans="1:26" ht="22.5" customHeight="1">
      <c r="A406" s="1290"/>
      <c r="B406" s="1262" t="s">
        <v>548</v>
      </c>
      <c r="C406" s="1291" t="s">
        <v>604</v>
      </c>
      <c r="D406" s="1262"/>
      <c r="E406" s="1263"/>
      <c r="F406" s="1263"/>
      <c r="G406" s="1263"/>
      <c r="H406" s="1263"/>
      <c r="I406" s="1263"/>
      <c r="J406" s="1263"/>
      <c r="K406" s="1263"/>
      <c r="L406" s="1178"/>
      <c r="M406" s="1178"/>
      <c r="N406" s="1178"/>
      <c r="O406" s="1178"/>
      <c r="P406" s="1178"/>
      <c r="Q406" s="1178"/>
      <c r="R406" s="1178"/>
      <c r="S406" s="1178"/>
      <c r="T406" s="1178"/>
      <c r="U406" s="1178"/>
      <c r="V406" s="1178"/>
      <c r="W406" s="1178"/>
      <c r="X406" s="1178"/>
      <c r="Y406" s="1178"/>
      <c r="Z406" s="1178"/>
    </row>
    <row r="407" spans="1:26" ht="22.5" customHeight="1">
      <c r="A407" s="1290"/>
      <c r="B407" s="1220" t="s">
        <v>70</v>
      </c>
      <c r="C407" s="1262"/>
      <c r="D407" s="1262"/>
      <c r="E407" s="1263"/>
      <c r="F407" s="1263"/>
      <c r="G407" s="1263"/>
      <c r="H407" s="1263"/>
      <c r="I407" s="1263"/>
      <c r="J407" s="1263"/>
      <c r="K407" s="1263"/>
      <c r="L407" s="1178"/>
      <c r="M407" s="1178"/>
      <c r="N407" s="1178"/>
      <c r="O407" s="1178"/>
      <c r="P407" s="1178"/>
      <c r="Q407" s="1178"/>
      <c r="R407" s="1178"/>
      <c r="S407" s="1178"/>
      <c r="T407" s="1178"/>
      <c r="U407" s="1178"/>
      <c r="V407" s="1178"/>
      <c r="W407" s="1178"/>
      <c r="X407" s="1178"/>
      <c r="Y407" s="1178"/>
      <c r="Z407" s="1178"/>
    </row>
    <row r="408" spans="1:26" ht="22.5" customHeight="1">
      <c r="A408" s="1290"/>
      <c r="B408" s="1213"/>
      <c r="C408" s="1266"/>
      <c r="D408" s="1266"/>
      <c r="E408" s="1267"/>
      <c r="F408" s="1267"/>
      <c r="G408" s="1267"/>
      <c r="H408" s="1267"/>
      <c r="I408" s="1267"/>
      <c r="J408" s="1267"/>
      <c r="K408" s="1267"/>
      <c r="L408" s="1178"/>
      <c r="M408" s="1178"/>
      <c r="N408" s="1178"/>
      <c r="O408" s="1178"/>
      <c r="P408" s="1178"/>
      <c r="Q408" s="1178"/>
      <c r="R408" s="1178"/>
      <c r="S408" s="1178"/>
      <c r="T408" s="1178"/>
      <c r="U408" s="1178"/>
      <c r="V408" s="1178"/>
      <c r="W408" s="1178"/>
      <c r="X408" s="1178"/>
      <c r="Y408" s="1178"/>
      <c r="Z408" s="1178"/>
    </row>
    <row r="409" spans="1:26" ht="22.5" customHeight="1">
      <c r="A409" s="1298"/>
      <c r="B409" s="1205" t="s">
        <v>122</v>
      </c>
      <c r="C409" s="1299"/>
      <c r="D409" s="1300"/>
      <c r="E409" s="1301"/>
      <c r="F409" s="1301"/>
      <c r="G409" s="1301"/>
      <c r="H409" s="1301"/>
      <c r="I409" s="1301"/>
      <c r="J409" s="1301"/>
      <c r="K409" s="1301"/>
      <c r="L409" s="1178"/>
      <c r="M409" s="1178"/>
      <c r="N409" s="1178"/>
      <c r="O409" s="1178"/>
      <c r="P409" s="1178"/>
      <c r="Q409" s="1178"/>
      <c r="R409" s="1178"/>
      <c r="S409" s="1178"/>
      <c r="T409" s="1178"/>
      <c r="U409" s="1178"/>
      <c r="V409" s="1178"/>
      <c r="W409" s="1178"/>
      <c r="X409" s="1178"/>
      <c r="Y409" s="1178"/>
      <c r="Z409" s="1178"/>
    </row>
    <row r="410" spans="1:26" ht="22.5" customHeight="1">
      <c r="A410" s="1289"/>
      <c r="B410" s="1214" t="s">
        <v>133</v>
      </c>
      <c r="C410" s="1255">
        <v>1</v>
      </c>
      <c r="D410" s="1248"/>
      <c r="E410" s="1217"/>
      <c r="F410" s="1217"/>
      <c r="G410" s="1217"/>
      <c r="H410" s="1217"/>
      <c r="I410" s="1217"/>
      <c r="J410" s="1217"/>
      <c r="K410" s="1217"/>
      <c r="L410" s="1178"/>
      <c r="M410" s="1178"/>
      <c r="N410" s="1178"/>
      <c r="O410" s="1178"/>
      <c r="P410" s="1178"/>
      <c r="Q410" s="1178"/>
      <c r="R410" s="1178"/>
      <c r="S410" s="1178"/>
      <c r="T410" s="1178"/>
      <c r="U410" s="1178"/>
      <c r="V410" s="1178"/>
      <c r="W410" s="1178"/>
      <c r="X410" s="1178"/>
      <c r="Y410" s="1178"/>
      <c r="Z410" s="1178"/>
    </row>
    <row r="411" spans="1:26" ht="22.5" customHeight="1">
      <c r="A411" s="1286"/>
      <c r="B411" s="1214" t="s">
        <v>145</v>
      </c>
      <c r="C411" s="1255">
        <v>1</v>
      </c>
      <c r="D411" s="1248"/>
      <c r="E411" s="1217"/>
      <c r="F411" s="1217"/>
      <c r="G411" s="1217"/>
      <c r="H411" s="1217"/>
      <c r="I411" s="1217"/>
      <c r="J411" s="1217"/>
      <c r="K411" s="1217"/>
      <c r="L411" s="1178"/>
      <c r="M411" s="1178"/>
      <c r="N411" s="1178"/>
      <c r="O411" s="1178"/>
      <c r="P411" s="1178"/>
      <c r="Q411" s="1178"/>
      <c r="R411" s="1178"/>
      <c r="S411" s="1178"/>
      <c r="T411" s="1178"/>
      <c r="U411" s="1178"/>
      <c r="V411" s="1178"/>
      <c r="W411" s="1178"/>
      <c r="X411" s="1178"/>
      <c r="Y411" s="1178"/>
      <c r="Z411" s="1178"/>
    </row>
    <row r="412" spans="1:26" ht="22.5" customHeight="1">
      <c r="A412" s="1286"/>
      <c r="B412" s="1214" t="s">
        <v>151</v>
      </c>
      <c r="C412" s="1255">
        <v>1</v>
      </c>
      <c r="D412" s="1248"/>
      <c r="E412" s="1217"/>
      <c r="F412" s="1217"/>
      <c r="G412" s="1217"/>
      <c r="H412" s="1217"/>
      <c r="I412" s="1217"/>
      <c r="J412" s="1217"/>
      <c r="K412" s="1217"/>
      <c r="L412" s="1178"/>
      <c r="M412" s="1178"/>
      <c r="N412" s="1178"/>
      <c r="O412" s="1178"/>
      <c r="P412" s="1178"/>
      <c r="Q412" s="1178"/>
      <c r="R412" s="1178"/>
      <c r="S412" s="1178"/>
      <c r="T412" s="1178"/>
      <c r="U412" s="1178"/>
      <c r="V412" s="1178"/>
      <c r="W412" s="1178"/>
      <c r="X412" s="1178"/>
      <c r="Y412" s="1178"/>
      <c r="Z412" s="1178"/>
    </row>
    <row r="413" spans="1:26" ht="22.5" customHeight="1">
      <c r="A413" s="1286"/>
      <c r="B413" s="1214" t="s">
        <v>70</v>
      </c>
      <c r="C413" s="1255">
        <v>1</v>
      </c>
      <c r="D413" s="1248"/>
      <c r="E413" s="1217"/>
      <c r="F413" s="1217"/>
      <c r="G413" s="1217"/>
      <c r="H413" s="1217"/>
      <c r="I413" s="1217"/>
      <c r="J413" s="1217"/>
      <c r="K413" s="1217"/>
      <c r="L413" s="1178"/>
      <c r="M413" s="1178"/>
      <c r="N413" s="1178"/>
      <c r="O413" s="1178"/>
      <c r="P413" s="1178"/>
      <c r="Q413" s="1178"/>
      <c r="R413" s="1178"/>
      <c r="S413" s="1178"/>
      <c r="T413" s="1178"/>
      <c r="U413" s="1178"/>
      <c r="V413" s="1178"/>
      <c r="W413" s="1178"/>
      <c r="X413" s="1178"/>
      <c r="Y413" s="1178"/>
      <c r="Z413" s="1178"/>
    </row>
    <row r="414" spans="1:26" ht="27.75" customHeight="1">
      <c r="A414" s="1234"/>
      <c r="B414" s="1220"/>
      <c r="C414" s="1255"/>
      <c r="D414" s="1253" t="s">
        <v>202</v>
      </c>
      <c r="E414" s="1203"/>
      <c r="F414" s="1203"/>
      <c r="G414" s="1203"/>
      <c r="H414" s="1203"/>
      <c r="I414" s="1203"/>
      <c r="J414" s="1203">
        <f t="shared" ref="J414:J454" si="14">SUM(E414:I414)</f>
        <v>0</v>
      </c>
      <c r="K414" s="1203" t="e">
        <f t="shared" ref="K414:K455" si="15">J414/E414</f>
        <v>#DIV/0!</v>
      </c>
      <c r="L414" s="1203"/>
      <c r="M414" s="1178"/>
      <c r="N414" s="1178"/>
      <c r="O414" s="1178"/>
      <c r="P414" s="1178"/>
      <c r="Q414" s="1178"/>
      <c r="R414" s="1178"/>
      <c r="S414" s="1178"/>
      <c r="T414" s="1178"/>
      <c r="U414" s="1178"/>
      <c r="V414" s="1178"/>
      <c r="W414" s="1178"/>
      <c r="X414" s="1178"/>
      <c r="Y414" s="1178"/>
      <c r="Z414" s="1178"/>
    </row>
    <row r="415" spans="1:26" ht="27.75" customHeight="1">
      <c r="A415" s="1234"/>
      <c r="B415" s="1220"/>
      <c r="C415" s="1255"/>
      <c r="D415" s="1253" t="s">
        <v>205</v>
      </c>
      <c r="E415" s="1203"/>
      <c r="F415" s="1203"/>
      <c r="G415" s="1203"/>
      <c r="H415" s="1203"/>
      <c r="I415" s="1203"/>
      <c r="J415" s="1203">
        <f t="shared" si="14"/>
        <v>0</v>
      </c>
      <c r="K415" s="1203" t="e">
        <f t="shared" si="15"/>
        <v>#DIV/0!</v>
      </c>
      <c r="L415" s="1203"/>
      <c r="M415" s="1178"/>
      <c r="N415" s="1178"/>
      <c r="O415" s="1178"/>
      <c r="P415" s="1178"/>
      <c r="Q415" s="1178"/>
      <c r="R415" s="1178"/>
      <c r="S415" s="1178"/>
      <c r="T415" s="1178"/>
      <c r="U415" s="1178"/>
      <c r="V415" s="1178"/>
      <c r="W415" s="1178"/>
      <c r="X415" s="1178"/>
      <c r="Y415" s="1178"/>
      <c r="Z415" s="1178"/>
    </row>
    <row r="416" spans="1:26" ht="27.75" customHeight="1">
      <c r="A416" s="1234"/>
      <c r="B416" s="1220"/>
      <c r="C416" s="1255"/>
      <c r="D416" s="1253" t="s">
        <v>210</v>
      </c>
      <c r="E416" s="1203"/>
      <c r="F416" s="1203"/>
      <c r="G416" s="1203"/>
      <c r="H416" s="1203"/>
      <c r="I416" s="1203"/>
      <c r="J416" s="1203">
        <f t="shared" si="14"/>
        <v>0</v>
      </c>
      <c r="K416" s="1203" t="e">
        <f t="shared" si="15"/>
        <v>#DIV/0!</v>
      </c>
      <c r="L416" s="1203"/>
      <c r="M416" s="1178"/>
      <c r="N416" s="1178"/>
      <c r="O416" s="1178"/>
      <c r="P416" s="1178"/>
      <c r="Q416" s="1178"/>
      <c r="R416" s="1178"/>
      <c r="S416" s="1178"/>
      <c r="T416" s="1178"/>
      <c r="U416" s="1178"/>
      <c r="V416" s="1178"/>
      <c r="W416" s="1178"/>
      <c r="X416" s="1178"/>
      <c r="Y416" s="1178"/>
      <c r="Z416" s="1178"/>
    </row>
    <row r="417" spans="1:26" ht="27.75" customHeight="1">
      <c r="A417" s="1234"/>
      <c r="B417" s="1220"/>
      <c r="C417" s="1255"/>
      <c r="D417" s="1253" t="s">
        <v>213</v>
      </c>
      <c r="E417" s="1203"/>
      <c r="F417" s="1203"/>
      <c r="G417" s="1203"/>
      <c r="H417" s="1203"/>
      <c r="I417" s="1203"/>
      <c r="J417" s="1203">
        <f t="shared" si="14"/>
        <v>0</v>
      </c>
      <c r="K417" s="1203" t="e">
        <f t="shared" si="15"/>
        <v>#DIV/0!</v>
      </c>
      <c r="L417" s="1203"/>
      <c r="M417" s="1178"/>
      <c r="N417" s="1178"/>
      <c r="O417" s="1178"/>
      <c r="P417" s="1178"/>
      <c r="Q417" s="1178"/>
      <c r="R417" s="1178"/>
      <c r="S417" s="1178"/>
      <c r="T417" s="1178"/>
      <c r="U417" s="1178"/>
      <c r="V417" s="1178"/>
      <c r="W417" s="1178"/>
      <c r="X417" s="1178"/>
      <c r="Y417" s="1178"/>
      <c r="Z417" s="1178"/>
    </row>
    <row r="418" spans="1:26" ht="27.75" customHeight="1">
      <c r="A418" s="1234"/>
      <c r="B418" s="1220"/>
      <c r="C418" s="1255"/>
      <c r="D418" s="1253" t="s">
        <v>216</v>
      </c>
      <c r="E418" s="1203"/>
      <c r="F418" s="1203"/>
      <c r="G418" s="1203"/>
      <c r="H418" s="1203"/>
      <c r="I418" s="1203"/>
      <c r="J418" s="1203">
        <f t="shared" si="14"/>
        <v>0</v>
      </c>
      <c r="K418" s="1203" t="e">
        <f t="shared" si="15"/>
        <v>#DIV/0!</v>
      </c>
      <c r="L418" s="1203"/>
      <c r="M418" s="1178"/>
      <c r="N418" s="1178"/>
      <c r="O418" s="1178"/>
      <c r="P418" s="1178"/>
      <c r="Q418" s="1178"/>
      <c r="R418" s="1178"/>
      <c r="S418" s="1178"/>
      <c r="T418" s="1178"/>
      <c r="U418" s="1178"/>
      <c r="V418" s="1178"/>
      <c r="W418" s="1178"/>
      <c r="X418" s="1178"/>
      <c r="Y418" s="1178"/>
      <c r="Z418" s="1178"/>
    </row>
    <row r="419" spans="1:26" ht="27.75" customHeight="1">
      <c r="A419" s="1234"/>
      <c r="B419" s="1220"/>
      <c r="C419" s="1255"/>
      <c r="D419" s="1253" t="s">
        <v>218</v>
      </c>
      <c r="E419" s="1203"/>
      <c r="F419" s="1203"/>
      <c r="G419" s="1203"/>
      <c r="H419" s="1203"/>
      <c r="I419" s="1203"/>
      <c r="J419" s="1203">
        <f t="shared" si="14"/>
        <v>0</v>
      </c>
      <c r="K419" s="1203" t="e">
        <f t="shared" si="15"/>
        <v>#DIV/0!</v>
      </c>
      <c r="L419" s="1203"/>
      <c r="M419" s="1178"/>
      <c r="N419" s="1178"/>
      <c r="O419" s="1178"/>
      <c r="P419" s="1178"/>
      <c r="Q419" s="1178"/>
      <c r="R419" s="1178"/>
      <c r="S419" s="1178"/>
      <c r="T419" s="1178"/>
      <c r="U419" s="1178"/>
      <c r="V419" s="1178"/>
      <c r="W419" s="1178"/>
      <c r="X419" s="1178"/>
      <c r="Y419" s="1178"/>
      <c r="Z419" s="1178"/>
    </row>
    <row r="420" spans="1:26" ht="27.75" customHeight="1">
      <c r="A420" s="1234"/>
      <c r="B420" s="1220"/>
      <c r="C420" s="1255"/>
      <c r="D420" s="1253" t="s">
        <v>220</v>
      </c>
      <c r="E420" s="1203"/>
      <c r="F420" s="1203"/>
      <c r="G420" s="1203"/>
      <c r="H420" s="1203"/>
      <c r="I420" s="1203"/>
      <c r="J420" s="1203">
        <f t="shared" si="14"/>
        <v>0</v>
      </c>
      <c r="K420" s="1203" t="e">
        <f t="shared" si="15"/>
        <v>#DIV/0!</v>
      </c>
      <c r="L420" s="1203"/>
      <c r="M420" s="1178"/>
      <c r="N420" s="1178"/>
      <c r="O420" s="1178"/>
      <c r="P420" s="1178"/>
      <c r="Q420" s="1178"/>
      <c r="R420" s="1178"/>
      <c r="S420" s="1178"/>
      <c r="T420" s="1178"/>
      <c r="U420" s="1178"/>
      <c r="V420" s="1178"/>
      <c r="W420" s="1178"/>
      <c r="X420" s="1178"/>
      <c r="Y420" s="1178"/>
      <c r="Z420" s="1178"/>
    </row>
    <row r="421" spans="1:26" ht="27.75" customHeight="1">
      <c r="A421" s="1234"/>
      <c r="B421" s="1220"/>
      <c r="C421" s="1255"/>
      <c r="D421" s="1253" t="s">
        <v>223</v>
      </c>
      <c r="E421" s="1203"/>
      <c r="F421" s="1203"/>
      <c r="G421" s="1203"/>
      <c r="H421" s="1203"/>
      <c r="I421" s="1203"/>
      <c r="J421" s="1203">
        <f t="shared" si="14"/>
        <v>0</v>
      </c>
      <c r="K421" s="1203" t="e">
        <f t="shared" si="15"/>
        <v>#DIV/0!</v>
      </c>
      <c r="L421" s="1203"/>
      <c r="M421" s="1178"/>
      <c r="N421" s="1178"/>
      <c r="O421" s="1178"/>
      <c r="P421" s="1178"/>
      <c r="Q421" s="1178"/>
      <c r="R421" s="1178"/>
      <c r="S421" s="1178"/>
      <c r="T421" s="1178"/>
      <c r="U421" s="1178"/>
      <c r="V421" s="1178"/>
      <c r="W421" s="1178"/>
      <c r="X421" s="1178"/>
      <c r="Y421" s="1178"/>
      <c r="Z421" s="1178"/>
    </row>
    <row r="422" spans="1:26" ht="27.75" customHeight="1">
      <c r="A422" s="1234"/>
      <c r="B422" s="1220"/>
      <c r="C422" s="1255"/>
      <c r="D422" s="1253" t="s">
        <v>225</v>
      </c>
      <c r="E422" s="1203"/>
      <c r="F422" s="1203"/>
      <c r="G422" s="1203"/>
      <c r="H422" s="1203"/>
      <c r="I422" s="1203"/>
      <c r="J422" s="1203">
        <f t="shared" si="14"/>
        <v>0</v>
      </c>
      <c r="K422" s="1203" t="e">
        <f t="shared" si="15"/>
        <v>#DIV/0!</v>
      </c>
      <c r="L422" s="1203"/>
      <c r="M422" s="1178"/>
      <c r="N422" s="1178"/>
      <c r="O422" s="1178"/>
      <c r="P422" s="1178"/>
      <c r="Q422" s="1178"/>
      <c r="R422" s="1178"/>
      <c r="S422" s="1178"/>
      <c r="T422" s="1178"/>
      <c r="U422" s="1178"/>
      <c r="V422" s="1178"/>
      <c r="W422" s="1178"/>
      <c r="X422" s="1178"/>
      <c r="Y422" s="1178"/>
      <c r="Z422" s="1178"/>
    </row>
    <row r="423" spans="1:26" ht="27.75" customHeight="1">
      <c r="A423" s="1234"/>
      <c r="B423" s="1220"/>
      <c r="C423" s="1255"/>
      <c r="D423" s="1253" t="s">
        <v>227</v>
      </c>
      <c r="E423" s="1203"/>
      <c r="F423" s="1203"/>
      <c r="G423" s="1203"/>
      <c r="H423" s="1203"/>
      <c r="I423" s="1203"/>
      <c r="J423" s="1203">
        <f t="shared" si="14"/>
        <v>0</v>
      </c>
      <c r="K423" s="1203" t="e">
        <f t="shared" si="15"/>
        <v>#DIV/0!</v>
      </c>
      <c r="L423" s="1203"/>
      <c r="M423" s="1178"/>
      <c r="N423" s="1178"/>
      <c r="O423" s="1178"/>
      <c r="P423" s="1178"/>
      <c r="Q423" s="1178"/>
      <c r="R423" s="1178"/>
      <c r="S423" s="1178"/>
      <c r="T423" s="1178"/>
      <c r="U423" s="1178"/>
      <c r="V423" s="1178"/>
      <c r="W423" s="1178"/>
      <c r="X423" s="1178"/>
      <c r="Y423" s="1178"/>
      <c r="Z423" s="1178"/>
    </row>
    <row r="424" spans="1:26" ht="27.75" customHeight="1">
      <c r="A424" s="1234"/>
      <c r="B424" s="1220"/>
      <c r="C424" s="1255"/>
      <c r="D424" s="1253" t="s">
        <v>229</v>
      </c>
      <c r="E424" s="1203"/>
      <c r="F424" s="1203"/>
      <c r="G424" s="1203"/>
      <c r="H424" s="1203"/>
      <c r="I424" s="1203"/>
      <c r="J424" s="1203">
        <f t="shared" si="14"/>
        <v>0</v>
      </c>
      <c r="K424" s="1203" t="e">
        <f t="shared" si="15"/>
        <v>#DIV/0!</v>
      </c>
      <c r="L424" s="1203"/>
      <c r="M424" s="1178"/>
      <c r="N424" s="1178"/>
      <c r="O424" s="1178"/>
      <c r="P424" s="1178"/>
      <c r="Q424" s="1178"/>
      <c r="R424" s="1178"/>
      <c r="S424" s="1178"/>
      <c r="T424" s="1178"/>
      <c r="U424" s="1178"/>
      <c r="V424" s="1178"/>
      <c r="W424" s="1178"/>
      <c r="X424" s="1178"/>
      <c r="Y424" s="1178"/>
      <c r="Z424" s="1178"/>
    </row>
    <row r="425" spans="1:26" ht="27.75" customHeight="1">
      <c r="A425" s="1234"/>
      <c r="B425" s="1220"/>
      <c r="C425" s="1255"/>
      <c r="D425" s="1253" t="s">
        <v>234</v>
      </c>
      <c r="E425" s="1203"/>
      <c r="F425" s="1203"/>
      <c r="G425" s="1203"/>
      <c r="H425" s="1203"/>
      <c r="I425" s="1203"/>
      <c r="J425" s="1203">
        <f t="shared" si="14"/>
        <v>0</v>
      </c>
      <c r="K425" s="1203" t="e">
        <f t="shared" si="15"/>
        <v>#DIV/0!</v>
      </c>
      <c r="L425" s="1203"/>
      <c r="M425" s="1178"/>
      <c r="N425" s="1178"/>
      <c r="O425" s="1178"/>
      <c r="P425" s="1178"/>
      <c r="Q425" s="1178"/>
      <c r="R425" s="1178"/>
      <c r="S425" s="1178"/>
      <c r="T425" s="1178"/>
      <c r="U425" s="1178"/>
      <c r="V425" s="1178"/>
      <c r="W425" s="1178"/>
      <c r="X425" s="1178"/>
      <c r="Y425" s="1178"/>
      <c r="Z425" s="1178"/>
    </row>
    <row r="426" spans="1:26" ht="27.75" customHeight="1">
      <c r="A426" s="1234"/>
      <c r="B426" s="1220"/>
      <c r="C426" s="1255"/>
      <c r="D426" s="1253" t="s">
        <v>236</v>
      </c>
      <c r="E426" s="1203"/>
      <c r="F426" s="1203"/>
      <c r="G426" s="1203"/>
      <c r="H426" s="1203"/>
      <c r="I426" s="1203"/>
      <c r="J426" s="1203">
        <f t="shared" si="14"/>
        <v>0</v>
      </c>
      <c r="K426" s="1203" t="e">
        <f t="shared" si="15"/>
        <v>#DIV/0!</v>
      </c>
      <c r="L426" s="1203"/>
      <c r="M426" s="1178"/>
      <c r="N426" s="1178"/>
      <c r="O426" s="1178"/>
      <c r="P426" s="1178"/>
      <c r="Q426" s="1178"/>
      <c r="R426" s="1178"/>
      <c r="S426" s="1178"/>
      <c r="T426" s="1178"/>
      <c r="U426" s="1178"/>
      <c r="V426" s="1178"/>
      <c r="W426" s="1178"/>
      <c r="X426" s="1178"/>
      <c r="Y426" s="1178"/>
      <c r="Z426" s="1178"/>
    </row>
    <row r="427" spans="1:26" ht="27.75" customHeight="1">
      <c r="A427" s="1234"/>
      <c r="B427" s="1220"/>
      <c r="C427" s="1255"/>
      <c r="D427" s="1253" t="s">
        <v>241</v>
      </c>
      <c r="E427" s="1203"/>
      <c r="F427" s="1203"/>
      <c r="G427" s="1203"/>
      <c r="H427" s="1203"/>
      <c r="I427" s="1203"/>
      <c r="J427" s="1203">
        <f t="shared" si="14"/>
        <v>0</v>
      </c>
      <c r="K427" s="1203" t="e">
        <f t="shared" si="15"/>
        <v>#DIV/0!</v>
      </c>
      <c r="L427" s="1203"/>
      <c r="M427" s="1178"/>
      <c r="N427" s="1178"/>
      <c r="O427" s="1178"/>
      <c r="P427" s="1178"/>
      <c r="Q427" s="1178"/>
      <c r="R427" s="1178"/>
      <c r="S427" s="1178"/>
      <c r="T427" s="1178"/>
      <c r="U427" s="1178"/>
      <c r="V427" s="1178"/>
      <c r="W427" s="1178"/>
      <c r="X427" s="1178"/>
      <c r="Y427" s="1178"/>
      <c r="Z427" s="1178"/>
    </row>
    <row r="428" spans="1:26" ht="27.75" customHeight="1">
      <c r="A428" s="1234"/>
      <c r="B428" s="1220"/>
      <c r="C428" s="1255"/>
      <c r="D428" s="1253" t="s">
        <v>243</v>
      </c>
      <c r="E428" s="1203"/>
      <c r="F428" s="1203"/>
      <c r="G428" s="1203"/>
      <c r="H428" s="1203"/>
      <c r="I428" s="1203"/>
      <c r="J428" s="1203">
        <f t="shared" si="14"/>
        <v>0</v>
      </c>
      <c r="K428" s="1203" t="e">
        <f t="shared" si="15"/>
        <v>#DIV/0!</v>
      </c>
      <c r="L428" s="1203"/>
      <c r="M428" s="1178"/>
      <c r="N428" s="1178"/>
      <c r="O428" s="1178"/>
      <c r="P428" s="1178"/>
      <c r="Q428" s="1178"/>
      <c r="R428" s="1178"/>
      <c r="S428" s="1178"/>
      <c r="T428" s="1178"/>
      <c r="U428" s="1178"/>
      <c r="V428" s="1178"/>
      <c r="W428" s="1178"/>
      <c r="X428" s="1178"/>
      <c r="Y428" s="1178"/>
      <c r="Z428" s="1178"/>
    </row>
    <row r="429" spans="1:26" ht="27.75" customHeight="1">
      <c r="A429" s="1234"/>
      <c r="B429" s="1220"/>
      <c r="C429" s="1255"/>
      <c r="D429" s="1253" t="s">
        <v>246</v>
      </c>
      <c r="E429" s="1203"/>
      <c r="F429" s="1203"/>
      <c r="G429" s="1203"/>
      <c r="H429" s="1203"/>
      <c r="I429" s="1203"/>
      <c r="J429" s="1203">
        <f t="shared" si="14"/>
        <v>0</v>
      </c>
      <c r="K429" s="1203" t="e">
        <f t="shared" si="15"/>
        <v>#DIV/0!</v>
      </c>
      <c r="L429" s="1203"/>
      <c r="M429" s="1178"/>
      <c r="N429" s="1178"/>
      <c r="O429" s="1178"/>
      <c r="P429" s="1178"/>
      <c r="Q429" s="1178"/>
      <c r="R429" s="1178"/>
      <c r="S429" s="1178"/>
      <c r="T429" s="1178"/>
      <c r="U429" s="1178"/>
      <c r="V429" s="1178"/>
      <c r="W429" s="1178"/>
      <c r="X429" s="1178"/>
      <c r="Y429" s="1178"/>
      <c r="Z429" s="1178"/>
    </row>
    <row r="430" spans="1:26" ht="27.75" customHeight="1">
      <c r="A430" s="1234"/>
      <c r="B430" s="1220"/>
      <c r="C430" s="1255"/>
      <c r="D430" s="1253" t="s">
        <v>249</v>
      </c>
      <c r="E430" s="1203"/>
      <c r="F430" s="1203"/>
      <c r="G430" s="1203"/>
      <c r="H430" s="1203"/>
      <c r="I430" s="1203"/>
      <c r="J430" s="1203">
        <f t="shared" si="14"/>
        <v>0</v>
      </c>
      <c r="K430" s="1203" t="e">
        <f t="shared" si="15"/>
        <v>#DIV/0!</v>
      </c>
      <c r="L430" s="1203"/>
      <c r="M430" s="1178"/>
      <c r="N430" s="1178"/>
      <c r="O430" s="1178"/>
      <c r="P430" s="1178"/>
      <c r="Q430" s="1178"/>
      <c r="R430" s="1178"/>
      <c r="S430" s="1178"/>
      <c r="T430" s="1178"/>
      <c r="U430" s="1178"/>
      <c r="V430" s="1178"/>
      <c r="W430" s="1178"/>
      <c r="X430" s="1178"/>
      <c r="Y430" s="1178"/>
      <c r="Z430" s="1178"/>
    </row>
    <row r="431" spans="1:26" ht="27.75" customHeight="1">
      <c r="A431" s="1234"/>
      <c r="B431" s="1220"/>
      <c r="C431" s="1255"/>
      <c r="D431" s="1253" t="s">
        <v>253</v>
      </c>
      <c r="E431" s="1203"/>
      <c r="F431" s="1203"/>
      <c r="G431" s="1203"/>
      <c r="H431" s="1203"/>
      <c r="I431" s="1203"/>
      <c r="J431" s="1203">
        <f t="shared" si="14"/>
        <v>0</v>
      </c>
      <c r="K431" s="1203" t="e">
        <f t="shared" si="15"/>
        <v>#DIV/0!</v>
      </c>
      <c r="L431" s="1203"/>
      <c r="M431" s="1178"/>
      <c r="N431" s="1178"/>
      <c r="O431" s="1178"/>
      <c r="P431" s="1178"/>
      <c r="Q431" s="1178"/>
      <c r="R431" s="1178"/>
      <c r="S431" s="1178"/>
      <c r="T431" s="1178"/>
      <c r="U431" s="1178"/>
      <c r="V431" s="1178"/>
      <c r="W431" s="1178"/>
      <c r="X431" s="1178"/>
      <c r="Y431" s="1178"/>
      <c r="Z431" s="1178"/>
    </row>
    <row r="432" spans="1:26" ht="27.75" customHeight="1">
      <c r="A432" s="1234"/>
      <c r="B432" s="1220"/>
      <c r="C432" s="1255"/>
      <c r="D432" s="1253" t="s">
        <v>256</v>
      </c>
      <c r="E432" s="1203"/>
      <c r="F432" s="1203"/>
      <c r="G432" s="1203"/>
      <c r="H432" s="1203"/>
      <c r="I432" s="1203"/>
      <c r="J432" s="1203">
        <f t="shared" si="14"/>
        <v>0</v>
      </c>
      <c r="K432" s="1203" t="e">
        <f t="shared" si="15"/>
        <v>#DIV/0!</v>
      </c>
      <c r="L432" s="1203"/>
      <c r="M432" s="1178"/>
      <c r="N432" s="1178"/>
      <c r="O432" s="1178"/>
      <c r="P432" s="1178"/>
      <c r="Q432" s="1178"/>
      <c r="R432" s="1178"/>
      <c r="S432" s="1178"/>
      <c r="T432" s="1178"/>
      <c r="U432" s="1178"/>
      <c r="V432" s="1178"/>
      <c r="W432" s="1178"/>
      <c r="X432" s="1178"/>
      <c r="Y432" s="1178"/>
      <c r="Z432" s="1178"/>
    </row>
    <row r="433" spans="1:26" ht="27.75" customHeight="1">
      <c r="A433" s="1234"/>
      <c r="B433" s="1220"/>
      <c r="C433" s="1255"/>
      <c r="D433" s="1253" t="s">
        <v>259</v>
      </c>
      <c r="E433" s="1203"/>
      <c r="F433" s="1203"/>
      <c r="G433" s="1203"/>
      <c r="H433" s="1203"/>
      <c r="I433" s="1203"/>
      <c r="J433" s="1203">
        <f t="shared" si="14"/>
        <v>0</v>
      </c>
      <c r="K433" s="1203" t="e">
        <f t="shared" si="15"/>
        <v>#DIV/0!</v>
      </c>
      <c r="L433" s="1203"/>
      <c r="M433" s="1178"/>
      <c r="N433" s="1178"/>
      <c r="O433" s="1178"/>
      <c r="P433" s="1178"/>
      <c r="Q433" s="1178"/>
      <c r="R433" s="1178"/>
      <c r="S433" s="1178"/>
      <c r="T433" s="1178"/>
      <c r="U433" s="1178"/>
      <c r="V433" s="1178"/>
      <c r="W433" s="1178"/>
      <c r="X433" s="1178"/>
      <c r="Y433" s="1178"/>
      <c r="Z433" s="1178"/>
    </row>
    <row r="434" spans="1:26" ht="27.75" customHeight="1">
      <c r="A434" s="1234"/>
      <c r="B434" s="1220"/>
      <c r="C434" s="1255"/>
      <c r="D434" s="1253" t="s">
        <v>261</v>
      </c>
      <c r="E434" s="1203"/>
      <c r="F434" s="1203"/>
      <c r="G434" s="1203"/>
      <c r="H434" s="1203"/>
      <c r="I434" s="1203"/>
      <c r="J434" s="1203">
        <f t="shared" si="14"/>
        <v>0</v>
      </c>
      <c r="K434" s="1203" t="e">
        <f t="shared" si="15"/>
        <v>#DIV/0!</v>
      </c>
      <c r="L434" s="1203"/>
      <c r="M434" s="1178"/>
      <c r="N434" s="1178"/>
      <c r="O434" s="1178"/>
      <c r="P434" s="1178"/>
      <c r="Q434" s="1178"/>
      <c r="R434" s="1178"/>
      <c r="S434" s="1178"/>
      <c r="T434" s="1178"/>
      <c r="U434" s="1178"/>
      <c r="V434" s="1178"/>
      <c r="W434" s="1178"/>
      <c r="X434" s="1178"/>
      <c r="Y434" s="1178"/>
      <c r="Z434" s="1178"/>
    </row>
    <row r="435" spans="1:26" ht="27.75" customHeight="1">
      <c r="A435" s="1234"/>
      <c r="B435" s="1220"/>
      <c r="C435" s="1255"/>
      <c r="D435" s="1253" t="s">
        <v>263</v>
      </c>
      <c r="E435" s="1203"/>
      <c r="F435" s="1203"/>
      <c r="G435" s="1203"/>
      <c r="H435" s="1203"/>
      <c r="I435" s="1203"/>
      <c r="J435" s="1203">
        <f t="shared" si="14"/>
        <v>0</v>
      </c>
      <c r="K435" s="1203" t="e">
        <f t="shared" si="15"/>
        <v>#DIV/0!</v>
      </c>
      <c r="L435" s="1203"/>
      <c r="M435" s="1178"/>
      <c r="N435" s="1178"/>
      <c r="O435" s="1178"/>
      <c r="P435" s="1178"/>
      <c r="Q435" s="1178"/>
      <c r="R435" s="1178"/>
      <c r="S435" s="1178"/>
      <c r="T435" s="1178"/>
      <c r="U435" s="1178"/>
      <c r="V435" s="1178"/>
      <c r="W435" s="1178"/>
      <c r="X435" s="1178"/>
      <c r="Y435" s="1178"/>
      <c r="Z435" s="1178"/>
    </row>
    <row r="436" spans="1:26" ht="27.75" customHeight="1">
      <c r="A436" s="1234"/>
      <c r="B436" s="1220"/>
      <c r="C436" s="1255"/>
      <c r="D436" s="1253" t="s">
        <v>265</v>
      </c>
      <c r="E436" s="1203"/>
      <c r="F436" s="1203"/>
      <c r="G436" s="1203"/>
      <c r="H436" s="1203"/>
      <c r="I436" s="1203"/>
      <c r="J436" s="1203">
        <f t="shared" si="14"/>
        <v>0</v>
      </c>
      <c r="K436" s="1203" t="e">
        <f t="shared" si="15"/>
        <v>#DIV/0!</v>
      </c>
      <c r="L436" s="1203"/>
      <c r="M436" s="1178"/>
      <c r="N436" s="1178"/>
      <c r="O436" s="1178"/>
      <c r="P436" s="1178"/>
      <c r="Q436" s="1178"/>
      <c r="R436" s="1178"/>
      <c r="S436" s="1178"/>
      <c r="T436" s="1178"/>
      <c r="U436" s="1178"/>
      <c r="V436" s="1178"/>
      <c r="W436" s="1178"/>
      <c r="X436" s="1178"/>
      <c r="Y436" s="1178"/>
      <c r="Z436" s="1178"/>
    </row>
    <row r="437" spans="1:26" ht="27.75" customHeight="1">
      <c r="A437" s="1234"/>
      <c r="B437" s="1220"/>
      <c r="C437" s="1255"/>
      <c r="D437" s="1253" t="s">
        <v>269</v>
      </c>
      <c r="E437" s="1203"/>
      <c r="F437" s="1203"/>
      <c r="G437" s="1203"/>
      <c r="H437" s="1203"/>
      <c r="I437" s="1203"/>
      <c r="J437" s="1203">
        <f t="shared" si="14"/>
        <v>0</v>
      </c>
      <c r="K437" s="1203" t="e">
        <f t="shared" si="15"/>
        <v>#DIV/0!</v>
      </c>
      <c r="L437" s="1203"/>
      <c r="M437" s="1178"/>
      <c r="N437" s="1178"/>
      <c r="O437" s="1178"/>
      <c r="P437" s="1178"/>
      <c r="Q437" s="1178"/>
      <c r="R437" s="1178"/>
      <c r="S437" s="1178"/>
      <c r="T437" s="1178"/>
      <c r="U437" s="1178"/>
      <c r="V437" s="1178"/>
      <c r="W437" s="1178"/>
      <c r="X437" s="1178"/>
      <c r="Y437" s="1178"/>
      <c r="Z437" s="1178"/>
    </row>
    <row r="438" spans="1:26" ht="27.75" customHeight="1">
      <c r="A438" s="1234"/>
      <c r="B438" s="1220"/>
      <c r="C438" s="1255"/>
      <c r="D438" s="1253" t="s">
        <v>274</v>
      </c>
      <c r="E438" s="1203"/>
      <c r="F438" s="1203"/>
      <c r="G438" s="1203"/>
      <c r="H438" s="1203"/>
      <c r="I438" s="1203"/>
      <c r="J438" s="1203">
        <f t="shared" si="14"/>
        <v>0</v>
      </c>
      <c r="K438" s="1203" t="e">
        <f t="shared" si="15"/>
        <v>#DIV/0!</v>
      </c>
      <c r="L438" s="1203"/>
      <c r="M438" s="1178"/>
      <c r="N438" s="1178"/>
      <c r="O438" s="1178"/>
      <c r="P438" s="1178"/>
      <c r="Q438" s="1178"/>
      <c r="R438" s="1178"/>
      <c r="S438" s="1178"/>
      <c r="T438" s="1178"/>
      <c r="U438" s="1178"/>
      <c r="V438" s="1178"/>
      <c r="W438" s="1178"/>
      <c r="X438" s="1178"/>
      <c r="Y438" s="1178"/>
      <c r="Z438" s="1178"/>
    </row>
    <row r="439" spans="1:26" ht="27.75" customHeight="1">
      <c r="A439" s="1234"/>
      <c r="B439" s="1220"/>
      <c r="C439" s="1255"/>
      <c r="D439" s="1253" t="s">
        <v>277</v>
      </c>
      <c r="E439" s="1203"/>
      <c r="F439" s="1203"/>
      <c r="G439" s="1203"/>
      <c r="H439" s="1203"/>
      <c r="I439" s="1203"/>
      <c r="J439" s="1203">
        <f t="shared" si="14"/>
        <v>0</v>
      </c>
      <c r="K439" s="1203" t="e">
        <f t="shared" si="15"/>
        <v>#DIV/0!</v>
      </c>
      <c r="L439" s="1203"/>
      <c r="M439" s="1178"/>
      <c r="N439" s="1178"/>
      <c r="O439" s="1178"/>
      <c r="P439" s="1178"/>
      <c r="Q439" s="1178"/>
      <c r="R439" s="1178"/>
      <c r="S439" s="1178"/>
      <c r="T439" s="1178"/>
      <c r="U439" s="1178"/>
      <c r="V439" s="1178"/>
      <c r="W439" s="1178"/>
      <c r="X439" s="1178"/>
      <c r="Y439" s="1178"/>
      <c r="Z439" s="1178"/>
    </row>
    <row r="440" spans="1:26" ht="27.75" customHeight="1">
      <c r="A440" s="1234"/>
      <c r="B440" s="1220"/>
      <c r="C440" s="1255"/>
      <c r="D440" s="1253" t="s">
        <v>279</v>
      </c>
      <c r="E440" s="1203"/>
      <c r="F440" s="1203"/>
      <c r="G440" s="1203"/>
      <c r="H440" s="1203"/>
      <c r="I440" s="1203"/>
      <c r="J440" s="1203">
        <f t="shared" si="14"/>
        <v>0</v>
      </c>
      <c r="K440" s="1203" t="e">
        <f t="shared" si="15"/>
        <v>#DIV/0!</v>
      </c>
      <c r="L440" s="1203"/>
      <c r="M440" s="1178"/>
      <c r="N440" s="1178"/>
      <c r="O440" s="1178"/>
      <c r="P440" s="1178"/>
      <c r="Q440" s="1178"/>
      <c r="R440" s="1178"/>
      <c r="S440" s="1178"/>
      <c r="T440" s="1178"/>
      <c r="U440" s="1178"/>
      <c r="V440" s="1178"/>
      <c r="W440" s="1178"/>
      <c r="X440" s="1178"/>
      <c r="Y440" s="1178"/>
      <c r="Z440" s="1178"/>
    </row>
    <row r="441" spans="1:26" ht="27.75" customHeight="1">
      <c r="A441" s="1234"/>
      <c r="B441" s="1220"/>
      <c r="C441" s="1255"/>
      <c r="D441" s="1253" t="s">
        <v>283</v>
      </c>
      <c r="E441" s="1203"/>
      <c r="F441" s="1203"/>
      <c r="G441" s="1203"/>
      <c r="H441" s="1203"/>
      <c r="I441" s="1203"/>
      <c r="J441" s="1203">
        <f t="shared" si="14"/>
        <v>0</v>
      </c>
      <c r="K441" s="1203" t="e">
        <f t="shared" si="15"/>
        <v>#DIV/0!</v>
      </c>
      <c r="L441" s="1203"/>
      <c r="M441" s="1178"/>
      <c r="N441" s="1178"/>
      <c r="O441" s="1178"/>
      <c r="P441" s="1178"/>
      <c r="Q441" s="1178"/>
      <c r="R441" s="1178"/>
      <c r="S441" s="1178"/>
      <c r="T441" s="1178"/>
      <c r="U441" s="1178"/>
      <c r="V441" s="1178"/>
      <c r="W441" s="1178"/>
      <c r="X441" s="1178"/>
      <c r="Y441" s="1178"/>
      <c r="Z441" s="1178"/>
    </row>
    <row r="442" spans="1:26" ht="27.75" customHeight="1">
      <c r="A442" s="1234"/>
      <c r="B442" s="1220"/>
      <c r="C442" s="1255"/>
      <c r="D442" s="1253" t="s">
        <v>285</v>
      </c>
      <c r="E442" s="1203"/>
      <c r="F442" s="1203"/>
      <c r="G442" s="1203"/>
      <c r="H442" s="1203"/>
      <c r="I442" s="1203"/>
      <c r="J442" s="1203">
        <f t="shared" si="14"/>
        <v>0</v>
      </c>
      <c r="K442" s="1203" t="e">
        <f t="shared" si="15"/>
        <v>#DIV/0!</v>
      </c>
      <c r="L442" s="1203"/>
      <c r="M442" s="1178"/>
      <c r="N442" s="1178"/>
      <c r="O442" s="1178"/>
      <c r="P442" s="1178"/>
      <c r="Q442" s="1178"/>
      <c r="R442" s="1178"/>
      <c r="S442" s="1178"/>
      <c r="T442" s="1178"/>
      <c r="U442" s="1178"/>
      <c r="V442" s="1178"/>
      <c r="W442" s="1178"/>
      <c r="X442" s="1178"/>
      <c r="Y442" s="1178"/>
      <c r="Z442" s="1178"/>
    </row>
    <row r="443" spans="1:26" ht="27.75" customHeight="1">
      <c r="A443" s="1234"/>
      <c r="B443" s="1220"/>
      <c r="C443" s="1255"/>
      <c r="D443" s="1253" t="s">
        <v>287</v>
      </c>
      <c r="E443" s="1203"/>
      <c r="F443" s="1203"/>
      <c r="G443" s="1203"/>
      <c r="H443" s="1203"/>
      <c r="I443" s="1203"/>
      <c r="J443" s="1203">
        <f t="shared" si="14"/>
        <v>0</v>
      </c>
      <c r="K443" s="1203" t="e">
        <f t="shared" si="15"/>
        <v>#DIV/0!</v>
      </c>
      <c r="L443" s="1203"/>
      <c r="M443" s="1178"/>
      <c r="N443" s="1178"/>
      <c r="O443" s="1178"/>
      <c r="P443" s="1178"/>
      <c r="Q443" s="1178"/>
      <c r="R443" s="1178"/>
      <c r="S443" s="1178"/>
      <c r="T443" s="1178"/>
      <c r="U443" s="1178"/>
      <c r="V443" s="1178"/>
      <c r="W443" s="1178"/>
      <c r="X443" s="1178"/>
      <c r="Y443" s="1178"/>
      <c r="Z443" s="1178"/>
    </row>
    <row r="444" spans="1:26" ht="27.75" customHeight="1">
      <c r="A444" s="1234"/>
      <c r="B444" s="1220"/>
      <c r="C444" s="1255"/>
      <c r="D444" s="1253" t="s">
        <v>289</v>
      </c>
      <c r="E444" s="1203"/>
      <c r="F444" s="1203"/>
      <c r="G444" s="1203"/>
      <c r="H444" s="1203"/>
      <c r="I444" s="1203"/>
      <c r="J444" s="1203">
        <f t="shared" si="14"/>
        <v>0</v>
      </c>
      <c r="K444" s="1203" t="e">
        <f t="shared" si="15"/>
        <v>#DIV/0!</v>
      </c>
      <c r="L444" s="1203"/>
      <c r="M444" s="1178"/>
      <c r="N444" s="1178"/>
      <c r="O444" s="1178"/>
      <c r="P444" s="1178"/>
      <c r="Q444" s="1178"/>
      <c r="R444" s="1178"/>
      <c r="S444" s="1178"/>
      <c r="T444" s="1178"/>
      <c r="U444" s="1178"/>
      <c r="V444" s="1178"/>
      <c r="W444" s="1178"/>
      <c r="X444" s="1178"/>
      <c r="Y444" s="1178"/>
      <c r="Z444" s="1178"/>
    </row>
    <row r="445" spans="1:26" ht="27.75" customHeight="1">
      <c r="A445" s="1234"/>
      <c r="B445" s="1220"/>
      <c r="C445" s="1255"/>
      <c r="D445" s="1253" t="s">
        <v>291</v>
      </c>
      <c r="E445" s="1203"/>
      <c r="F445" s="1203"/>
      <c r="G445" s="1203"/>
      <c r="H445" s="1203"/>
      <c r="I445" s="1203"/>
      <c r="J445" s="1203">
        <f t="shared" si="14"/>
        <v>0</v>
      </c>
      <c r="K445" s="1203" t="e">
        <f t="shared" si="15"/>
        <v>#DIV/0!</v>
      </c>
      <c r="L445" s="1203"/>
      <c r="M445" s="1178"/>
      <c r="N445" s="1178"/>
      <c r="O445" s="1178"/>
      <c r="P445" s="1178"/>
      <c r="Q445" s="1178"/>
      <c r="R445" s="1178"/>
      <c r="S445" s="1178"/>
      <c r="T445" s="1178"/>
      <c r="U445" s="1178"/>
      <c r="V445" s="1178"/>
      <c r="W445" s="1178"/>
      <c r="X445" s="1178"/>
      <c r="Y445" s="1178"/>
      <c r="Z445" s="1178"/>
    </row>
    <row r="446" spans="1:26" ht="27.75" customHeight="1">
      <c r="A446" s="1234"/>
      <c r="B446" s="1220"/>
      <c r="C446" s="1255"/>
      <c r="D446" s="1253" t="s">
        <v>293</v>
      </c>
      <c r="E446" s="1203"/>
      <c r="F446" s="1203"/>
      <c r="G446" s="1203"/>
      <c r="H446" s="1203"/>
      <c r="I446" s="1203"/>
      <c r="J446" s="1203">
        <f t="shared" si="14"/>
        <v>0</v>
      </c>
      <c r="K446" s="1203" t="e">
        <f t="shared" si="15"/>
        <v>#DIV/0!</v>
      </c>
      <c r="L446" s="1203"/>
      <c r="M446" s="1178"/>
      <c r="N446" s="1178"/>
      <c r="O446" s="1178"/>
      <c r="P446" s="1178"/>
      <c r="Q446" s="1178"/>
      <c r="R446" s="1178"/>
      <c r="S446" s="1178"/>
      <c r="T446" s="1178"/>
      <c r="U446" s="1178"/>
      <c r="V446" s="1178"/>
      <c r="W446" s="1178"/>
      <c r="X446" s="1178"/>
      <c r="Y446" s="1178"/>
      <c r="Z446" s="1178"/>
    </row>
    <row r="447" spans="1:26" ht="27.75" customHeight="1">
      <c r="A447" s="1234"/>
      <c r="B447" s="1220"/>
      <c r="C447" s="1255"/>
      <c r="D447" s="1253" t="s">
        <v>295</v>
      </c>
      <c r="E447" s="1203"/>
      <c r="F447" s="1203"/>
      <c r="G447" s="1203"/>
      <c r="H447" s="1203"/>
      <c r="I447" s="1203"/>
      <c r="J447" s="1203">
        <f t="shared" si="14"/>
        <v>0</v>
      </c>
      <c r="K447" s="1203" t="e">
        <f t="shared" si="15"/>
        <v>#DIV/0!</v>
      </c>
      <c r="L447" s="1203"/>
      <c r="M447" s="1178"/>
      <c r="N447" s="1178"/>
      <c r="O447" s="1178"/>
      <c r="P447" s="1178"/>
      <c r="Q447" s="1178"/>
      <c r="R447" s="1178"/>
      <c r="S447" s="1178"/>
      <c r="T447" s="1178"/>
      <c r="U447" s="1178"/>
      <c r="V447" s="1178"/>
      <c r="W447" s="1178"/>
      <c r="X447" s="1178"/>
      <c r="Y447" s="1178"/>
      <c r="Z447" s="1178"/>
    </row>
    <row r="448" spans="1:26" ht="27.75" customHeight="1">
      <c r="A448" s="1234"/>
      <c r="B448" s="1220"/>
      <c r="C448" s="1255"/>
      <c r="D448" s="1253" t="s">
        <v>297</v>
      </c>
      <c r="E448" s="1203"/>
      <c r="F448" s="1203"/>
      <c r="G448" s="1203"/>
      <c r="H448" s="1203"/>
      <c r="I448" s="1203"/>
      <c r="J448" s="1203">
        <f t="shared" si="14"/>
        <v>0</v>
      </c>
      <c r="K448" s="1203" t="e">
        <f t="shared" si="15"/>
        <v>#DIV/0!</v>
      </c>
      <c r="L448" s="1203"/>
      <c r="M448" s="1178"/>
      <c r="N448" s="1178"/>
      <c r="O448" s="1178"/>
      <c r="P448" s="1178"/>
      <c r="Q448" s="1178"/>
      <c r="R448" s="1178"/>
      <c r="S448" s="1178"/>
      <c r="T448" s="1178"/>
      <c r="U448" s="1178"/>
      <c r="V448" s="1178"/>
      <c r="W448" s="1178"/>
      <c r="X448" s="1178"/>
      <c r="Y448" s="1178"/>
      <c r="Z448" s="1178"/>
    </row>
    <row r="449" spans="1:26" ht="27.75" customHeight="1">
      <c r="A449" s="1234"/>
      <c r="B449" s="1220"/>
      <c r="C449" s="1255"/>
      <c r="D449" s="1253" t="s">
        <v>299</v>
      </c>
      <c r="E449" s="1203"/>
      <c r="F449" s="1203"/>
      <c r="G449" s="1203"/>
      <c r="H449" s="1203"/>
      <c r="I449" s="1203"/>
      <c r="J449" s="1203">
        <f t="shared" si="14"/>
        <v>0</v>
      </c>
      <c r="K449" s="1203" t="e">
        <f t="shared" si="15"/>
        <v>#DIV/0!</v>
      </c>
      <c r="L449" s="1203"/>
      <c r="M449" s="1178"/>
      <c r="N449" s="1178"/>
      <c r="O449" s="1178"/>
      <c r="P449" s="1178"/>
      <c r="Q449" s="1178"/>
      <c r="R449" s="1178"/>
      <c r="S449" s="1178"/>
      <c r="T449" s="1178"/>
      <c r="U449" s="1178"/>
      <c r="V449" s="1178"/>
      <c r="W449" s="1178"/>
      <c r="X449" s="1178"/>
      <c r="Y449" s="1178"/>
      <c r="Z449" s="1178"/>
    </row>
    <row r="450" spans="1:26" ht="27.75" customHeight="1">
      <c r="A450" s="1234"/>
      <c r="B450" s="1220"/>
      <c r="C450" s="1255"/>
      <c r="D450" s="1253" t="s">
        <v>301</v>
      </c>
      <c r="E450" s="1203"/>
      <c r="F450" s="1203"/>
      <c r="G450" s="1203"/>
      <c r="H450" s="1203"/>
      <c r="I450" s="1203"/>
      <c r="J450" s="1203">
        <f t="shared" si="14"/>
        <v>0</v>
      </c>
      <c r="K450" s="1203" t="e">
        <f t="shared" si="15"/>
        <v>#DIV/0!</v>
      </c>
      <c r="L450" s="1203"/>
      <c r="M450" s="1178"/>
      <c r="N450" s="1178"/>
      <c r="O450" s="1178"/>
      <c r="P450" s="1178"/>
      <c r="Q450" s="1178"/>
      <c r="R450" s="1178"/>
      <c r="S450" s="1178"/>
      <c r="T450" s="1178"/>
      <c r="U450" s="1178"/>
      <c r="V450" s="1178"/>
      <c r="W450" s="1178"/>
      <c r="X450" s="1178"/>
      <c r="Y450" s="1178"/>
      <c r="Z450" s="1178"/>
    </row>
    <row r="451" spans="1:26" ht="27.75" customHeight="1">
      <c r="A451" s="1234"/>
      <c r="B451" s="1220"/>
      <c r="C451" s="1255"/>
      <c r="D451" s="1253" t="s">
        <v>302</v>
      </c>
      <c r="E451" s="1203"/>
      <c r="F451" s="1203"/>
      <c r="G451" s="1203"/>
      <c r="H451" s="1203"/>
      <c r="I451" s="1203"/>
      <c r="J451" s="1203">
        <f t="shared" si="14"/>
        <v>0</v>
      </c>
      <c r="K451" s="1203" t="e">
        <f t="shared" si="15"/>
        <v>#DIV/0!</v>
      </c>
      <c r="L451" s="1203"/>
      <c r="M451" s="1178"/>
      <c r="N451" s="1178"/>
      <c r="O451" s="1178"/>
      <c r="P451" s="1178"/>
      <c r="Q451" s="1178"/>
      <c r="R451" s="1178"/>
      <c r="S451" s="1178"/>
      <c r="T451" s="1178"/>
      <c r="U451" s="1178"/>
      <c r="V451" s="1178"/>
      <c r="W451" s="1178"/>
      <c r="X451" s="1178"/>
      <c r="Y451" s="1178"/>
      <c r="Z451" s="1178"/>
    </row>
    <row r="452" spans="1:26" ht="27.75" customHeight="1">
      <c r="A452" s="1234"/>
      <c r="B452" s="1220"/>
      <c r="C452" s="1255"/>
      <c r="D452" s="1253" t="s">
        <v>304</v>
      </c>
      <c r="E452" s="1203"/>
      <c r="F452" s="1203"/>
      <c r="G452" s="1203"/>
      <c r="H452" s="1203"/>
      <c r="I452" s="1203"/>
      <c r="J452" s="1203">
        <f t="shared" si="14"/>
        <v>0</v>
      </c>
      <c r="K452" s="1203" t="e">
        <f t="shared" si="15"/>
        <v>#DIV/0!</v>
      </c>
      <c r="L452" s="1203"/>
      <c r="M452" s="1178"/>
      <c r="N452" s="1178"/>
      <c r="O452" s="1178"/>
      <c r="P452" s="1178"/>
      <c r="Q452" s="1178"/>
      <c r="R452" s="1178"/>
      <c r="S452" s="1178"/>
      <c r="T452" s="1178"/>
      <c r="U452" s="1178"/>
      <c r="V452" s="1178"/>
      <c r="W452" s="1178"/>
      <c r="X452" s="1178"/>
      <c r="Y452" s="1178"/>
      <c r="Z452" s="1178"/>
    </row>
    <row r="453" spans="1:26" ht="27.75" customHeight="1">
      <c r="A453" s="1234"/>
      <c r="B453" s="1220"/>
      <c r="C453" s="1255"/>
      <c r="D453" s="1253" t="s">
        <v>306</v>
      </c>
      <c r="E453" s="1203"/>
      <c r="F453" s="1203"/>
      <c r="G453" s="1203"/>
      <c r="H453" s="1203"/>
      <c r="I453" s="1203"/>
      <c r="J453" s="1203">
        <f t="shared" si="14"/>
        <v>0</v>
      </c>
      <c r="K453" s="1203" t="e">
        <f t="shared" si="15"/>
        <v>#DIV/0!</v>
      </c>
      <c r="L453" s="1203"/>
      <c r="M453" s="1178"/>
      <c r="N453" s="1178"/>
      <c r="O453" s="1178"/>
      <c r="P453" s="1178"/>
      <c r="Q453" s="1178"/>
      <c r="R453" s="1178"/>
      <c r="S453" s="1178"/>
      <c r="T453" s="1178"/>
      <c r="U453" s="1178"/>
      <c r="V453" s="1178"/>
      <c r="W453" s="1178"/>
      <c r="X453" s="1178"/>
      <c r="Y453" s="1178"/>
      <c r="Z453" s="1178"/>
    </row>
    <row r="454" spans="1:26" ht="27.75" customHeight="1">
      <c r="A454" s="1234"/>
      <c r="B454" s="1220"/>
      <c r="C454" s="1255"/>
      <c r="D454" s="1253" t="s">
        <v>309</v>
      </c>
      <c r="E454" s="1203"/>
      <c r="F454" s="1203"/>
      <c r="G454" s="1203"/>
      <c r="H454" s="1203"/>
      <c r="I454" s="1203"/>
      <c r="J454" s="1203">
        <f t="shared" si="14"/>
        <v>0</v>
      </c>
      <c r="K454" s="1203" t="e">
        <f t="shared" si="15"/>
        <v>#DIV/0!</v>
      </c>
      <c r="L454" s="1203"/>
      <c r="M454" s="1178"/>
      <c r="N454" s="1178"/>
      <c r="O454" s="1178"/>
      <c r="P454" s="1178"/>
      <c r="Q454" s="1178"/>
      <c r="R454" s="1178"/>
      <c r="S454" s="1178"/>
      <c r="T454" s="1178"/>
      <c r="U454" s="1178"/>
      <c r="V454" s="1178"/>
      <c r="W454" s="1178"/>
      <c r="X454" s="1178"/>
      <c r="Y454" s="1178"/>
      <c r="Z454" s="1178"/>
    </row>
    <row r="455" spans="1:26" ht="27.75" customHeight="1">
      <c r="A455" s="1234"/>
      <c r="B455" s="1220"/>
      <c r="C455" s="1255"/>
      <c r="D455" s="1257" t="s">
        <v>41</v>
      </c>
      <c r="E455" s="1203"/>
      <c r="F455" s="1203"/>
      <c r="G455" s="1203"/>
      <c r="H455" s="1203"/>
      <c r="I455" s="1203"/>
      <c r="J455" s="1203">
        <f>SUM(J414:J454)</f>
        <v>0</v>
      </c>
      <c r="K455" s="1203" t="e">
        <f t="shared" si="15"/>
        <v>#DIV/0!</v>
      </c>
      <c r="L455" s="1203"/>
      <c r="M455" s="1178"/>
      <c r="N455" s="1178"/>
      <c r="O455" s="1178"/>
      <c r="P455" s="1178"/>
      <c r="Q455" s="1178"/>
      <c r="R455" s="1178"/>
      <c r="S455" s="1178"/>
      <c r="T455" s="1178"/>
      <c r="U455" s="1178"/>
      <c r="V455" s="1178"/>
      <c r="W455" s="1178"/>
      <c r="X455" s="1178"/>
      <c r="Y455" s="1178"/>
      <c r="Z455" s="1178"/>
    </row>
    <row r="456" spans="1:26" ht="22.5" customHeight="1">
      <c r="A456" s="1286"/>
      <c r="B456" s="1218"/>
      <c r="C456" s="1257"/>
      <c r="D456" s="1248"/>
      <c r="E456" s="1217"/>
      <c r="F456" s="1217"/>
      <c r="G456" s="1217"/>
      <c r="H456" s="1217"/>
      <c r="I456" s="1217"/>
      <c r="J456" s="1217"/>
      <c r="K456" s="1217"/>
      <c r="L456" s="1178"/>
      <c r="M456" s="1178"/>
      <c r="N456" s="1178"/>
      <c r="O456" s="1178"/>
      <c r="P456" s="1178"/>
      <c r="Q456" s="1178"/>
      <c r="R456" s="1178"/>
      <c r="S456" s="1178"/>
      <c r="T456" s="1178"/>
      <c r="U456" s="1178"/>
      <c r="V456" s="1178"/>
      <c r="W456" s="1178"/>
      <c r="X456" s="1178"/>
      <c r="Y456" s="1178"/>
      <c r="Z456" s="1178"/>
    </row>
    <row r="457" spans="1:26" ht="22.5" customHeight="1">
      <c r="A457" s="1286"/>
      <c r="B457" s="1205" t="s">
        <v>129</v>
      </c>
      <c r="C457" s="1302"/>
      <c r="D457" s="1250"/>
      <c r="E457" s="1251"/>
      <c r="F457" s="1251"/>
      <c r="G457" s="1251"/>
      <c r="H457" s="1251"/>
      <c r="I457" s="1251"/>
      <c r="J457" s="1251"/>
      <c r="K457" s="1251"/>
      <c r="L457" s="1178"/>
      <c r="M457" s="1178"/>
      <c r="N457" s="1178"/>
      <c r="O457" s="1178"/>
      <c r="P457" s="1178"/>
      <c r="Q457" s="1178"/>
      <c r="R457" s="1178"/>
      <c r="S457" s="1178"/>
      <c r="T457" s="1178"/>
      <c r="U457" s="1178"/>
      <c r="V457" s="1178"/>
      <c r="W457" s="1178"/>
      <c r="X457" s="1178"/>
      <c r="Y457" s="1178"/>
      <c r="Z457" s="1178"/>
    </row>
    <row r="458" spans="1:26" ht="22.5" customHeight="1">
      <c r="A458" s="1286"/>
      <c r="B458" s="1214" t="s">
        <v>133</v>
      </c>
      <c r="C458" s="1255">
        <v>1</v>
      </c>
      <c r="D458" s="1248"/>
      <c r="E458" s="1217"/>
      <c r="F458" s="1217"/>
      <c r="G458" s="1217"/>
      <c r="H458" s="1217"/>
      <c r="I458" s="1217"/>
      <c r="J458" s="1217"/>
      <c r="K458" s="1217"/>
      <c r="L458" s="1178"/>
      <c r="M458" s="1178"/>
      <c r="N458" s="1178"/>
      <c r="O458" s="1178"/>
      <c r="P458" s="1178"/>
      <c r="Q458" s="1178"/>
      <c r="R458" s="1178"/>
      <c r="S458" s="1178"/>
      <c r="T458" s="1178"/>
      <c r="U458" s="1178"/>
      <c r="V458" s="1178"/>
      <c r="W458" s="1178"/>
      <c r="X458" s="1178"/>
      <c r="Y458" s="1178"/>
      <c r="Z458" s="1178"/>
    </row>
    <row r="459" spans="1:26" ht="22.5" customHeight="1">
      <c r="A459" s="1286"/>
      <c r="B459" s="1214" t="s">
        <v>145</v>
      </c>
      <c r="C459" s="1255">
        <v>1</v>
      </c>
      <c r="D459" s="1248"/>
      <c r="E459" s="1217"/>
      <c r="F459" s="1217"/>
      <c r="G459" s="1217"/>
      <c r="H459" s="1217"/>
      <c r="I459" s="1217"/>
      <c r="J459" s="1217"/>
      <c r="K459" s="1217"/>
      <c r="L459" s="1178"/>
      <c r="M459" s="1178"/>
      <c r="N459" s="1178"/>
      <c r="O459" s="1178"/>
      <c r="P459" s="1178"/>
      <c r="Q459" s="1178"/>
      <c r="R459" s="1178"/>
      <c r="S459" s="1178"/>
      <c r="T459" s="1178"/>
      <c r="U459" s="1178"/>
      <c r="V459" s="1178"/>
      <c r="W459" s="1178"/>
      <c r="X459" s="1178"/>
      <c r="Y459" s="1178"/>
      <c r="Z459" s="1178"/>
    </row>
    <row r="460" spans="1:26" ht="22.5" customHeight="1">
      <c r="A460" s="1286"/>
      <c r="B460" s="1214" t="s">
        <v>151</v>
      </c>
      <c r="C460" s="1255">
        <v>1</v>
      </c>
      <c r="D460" s="1248"/>
      <c r="E460" s="1217"/>
      <c r="F460" s="1217"/>
      <c r="G460" s="1217"/>
      <c r="H460" s="1217"/>
      <c r="I460" s="1217"/>
      <c r="J460" s="1217"/>
      <c r="K460" s="1217"/>
      <c r="L460" s="1178"/>
      <c r="M460" s="1178"/>
      <c r="N460" s="1178"/>
      <c r="O460" s="1178"/>
      <c r="P460" s="1178"/>
      <c r="Q460" s="1178"/>
      <c r="R460" s="1178"/>
      <c r="S460" s="1178"/>
      <c r="T460" s="1178"/>
      <c r="U460" s="1178"/>
      <c r="V460" s="1178"/>
      <c r="W460" s="1178"/>
      <c r="X460" s="1178"/>
      <c r="Y460" s="1178"/>
      <c r="Z460" s="1178"/>
    </row>
    <row r="461" spans="1:26" ht="22.5" customHeight="1">
      <c r="A461" s="1286"/>
      <c r="B461" s="1214" t="s">
        <v>70</v>
      </c>
      <c r="C461" s="1255">
        <v>1</v>
      </c>
      <c r="D461" s="1248"/>
      <c r="E461" s="1217"/>
      <c r="F461" s="1217"/>
      <c r="G461" s="1217"/>
      <c r="H461" s="1217"/>
      <c r="I461" s="1217"/>
      <c r="J461" s="1217"/>
      <c r="K461" s="1217"/>
      <c r="L461" s="1178"/>
      <c r="M461" s="1178"/>
      <c r="N461" s="1178"/>
      <c r="O461" s="1178"/>
      <c r="P461" s="1178"/>
      <c r="Q461" s="1178"/>
      <c r="R461" s="1178"/>
      <c r="S461" s="1178"/>
      <c r="T461" s="1178"/>
      <c r="U461" s="1178"/>
      <c r="V461" s="1178"/>
      <c r="W461" s="1178"/>
      <c r="X461" s="1178"/>
      <c r="Y461" s="1178"/>
      <c r="Z461" s="1178"/>
    </row>
    <row r="462" spans="1:26" ht="27.75" customHeight="1">
      <c r="A462" s="1234"/>
      <c r="B462" s="1220"/>
      <c r="C462" s="1255"/>
      <c r="D462" s="1253" t="s">
        <v>202</v>
      </c>
      <c r="E462" s="1203"/>
      <c r="F462" s="1203"/>
      <c r="G462" s="1203"/>
      <c r="H462" s="1203"/>
      <c r="I462" s="1203"/>
      <c r="J462" s="1203">
        <f t="shared" ref="J462:J502" si="16">SUM(E462:I462)</f>
        <v>0</v>
      </c>
      <c r="K462" s="1203" t="e">
        <f t="shared" ref="K462:K503" si="17">J462/E462</f>
        <v>#DIV/0!</v>
      </c>
      <c r="L462" s="1203"/>
      <c r="M462" s="1178"/>
      <c r="N462" s="1178"/>
      <c r="O462" s="1178"/>
      <c r="P462" s="1178"/>
      <c r="Q462" s="1178"/>
      <c r="R462" s="1178"/>
      <c r="S462" s="1178"/>
      <c r="T462" s="1178"/>
      <c r="U462" s="1178"/>
      <c r="V462" s="1178"/>
      <c r="W462" s="1178"/>
      <c r="X462" s="1178"/>
      <c r="Y462" s="1178"/>
      <c r="Z462" s="1178"/>
    </row>
    <row r="463" spans="1:26" ht="27.75" customHeight="1">
      <c r="A463" s="1234"/>
      <c r="B463" s="1220"/>
      <c r="C463" s="1255"/>
      <c r="D463" s="1253" t="s">
        <v>205</v>
      </c>
      <c r="E463" s="1203"/>
      <c r="F463" s="1203"/>
      <c r="G463" s="1203"/>
      <c r="H463" s="1203"/>
      <c r="I463" s="1203"/>
      <c r="J463" s="1203">
        <f t="shared" si="16"/>
        <v>0</v>
      </c>
      <c r="K463" s="1203" t="e">
        <f t="shared" si="17"/>
        <v>#DIV/0!</v>
      </c>
      <c r="L463" s="1203"/>
      <c r="M463" s="1178"/>
      <c r="N463" s="1178"/>
      <c r="O463" s="1178"/>
      <c r="P463" s="1178"/>
      <c r="Q463" s="1178"/>
      <c r="R463" s="1178"/>
      <c r="S463" s="1178"/>
      <c r="T463" s="1178"/>
      <c r="U463" s="1178"/>
      <c r="V463" s="1178"/>
      <c r="W463" s="1178"/>
      <c r="X463" s="1178"/>
      <c r="Y463" s="1178"/>
      <c r="Z463" s="1178"/>
    </row>
    <row r="464" spans="1:26" ht="27.75" customHeight="1">
      <c r="A464" s="1234"/>
      <c r="B464" s="1220"/>
      <c r="C464" s="1255"/>
      <c r="D464" s="1253" t="s">
        <v>210</v>
      </c>
      <c r="E464" s="1203"/>
      <c r="F464" s="1203"/>
      <c r="G464" s="1203"/>
      <c r="H464" s="1203"/>
      <c r="I464" s="1203"/>
      <c r="J464" s="1203">
        <f t="shared" si="16"/>
        <v>0</v>
      </c>
      <c r="K464" s="1203" t="e">
        <f t="shared" si="17"/>
        <v>#DIV/0!</v>
      </c>
      <c r="L464" s="1203"/>
      <c r="M464" s="1178"/>
      <c r="N464" s="1178"/>
      <c r="O464" s="1178"/>
      <c r="P464" s="1178"/>
      <c r="Q464" s="1178"/>
      <c r="R464" s="1178"/>
      <c r="S464" s="1178"/>
      <c r="T464" s="1178"/>
      <c r="U464" s="1178"/>
      <c r="V464" s="1178"/>
      <c r="W464" s="1178"/>
      <c r="X464" s="1178"/>
      <c r="Y464" s="1178"/>
      <c r="Z464" s="1178"/>
    </row>
    <row r="465" spans="1:26" ht="27.75" customHeight="1">
      <c r="A465" s="1234"/>
      <c r="B465" s="1220"/>
      <c r="C465" s="1255"/>
      <c r="D465" s="1253" t="s">
        <v>213</v>
      </c>
      <c r="E465" s="1203"/>
      <c r="F465" s="1203"/>
      <c r="G465" s="1203"/>
      <c r="H465" s="1203"/>
      <c r="I465" s="1203"/>
      <c r="J465" s="1203">
        <f t="shared" si="16"/>
        <v>0</v>
      </c>
      <c r="K465" s="1203" t="e">
        <f t="shared" si="17"/>
        <v>#DIV/0!</v>
      </c>
      <c r="L465" s="1203"/>
      <c r="M465" s="1178"/>
      <c r="N465" s="1178"/>
      <c r="O465" s="1178"/>
      <c r="P465" s="1178"/>
      <c r="Q465" s="1178"/>
      <c r="R465" s="1178"/>
      <c r="S465" s="1178"/>
      <c r="T465" s="1178"/>
      <c r="U465" s="1178"/>
      <c r="V465" s="1178"/>
      <c r="W465" s="1178"/>
      <c r="X465" s="1178"/>
      <c r="Y465" s="1178"/>
      <c r="Z465" s="1178"/>
    </row>
    <row r="466" spans="1:26" ht="27.75" customHeight="1">
      <c r="A466" s="1234"/>
      <c r="B466" s="1220"/>
      <c r="C466" s="1255"/>
      <c r="D466" s="1253" t="s">
        <v>216</v>
      </c>
      <c r="E466" s="1203"/>
      <c r="F466" s="1203"/>
      <c r="G466" s="1203"/>
      <c r="H466" s="1203"/>
      <c r="I466" s="1203"/>
      <c r="J466" s="1203">
        <f t="shared" si="16"/>
        <v>0</v>
      </c>
      <c r="K466" s="1203" t="e">
        <f t="shared" si="17"/>
        <v>#DIV/0!</v>
      </c>
      <c r="L466" s="1203"/>
      <c r="M466" s="1178"/>
      <c r="N466" s="1178"/>
      <c r="O466" s="1178"/>
      <c r="P466" s="1178"/>
      <c r="Q466" s="1178"/>
      <c r="R466" s="1178"/>
      <c r="S466" s="1178"/>
      <c r="T466" s="1178"/>
      <c r="U466" s="1178"/>
      <c r="V466" s="1178"/>
      <c r="W466" s="1178"/>
      <c r="X466" s="1178"/>
      <c r="Y466" s="1178"/>
      <c r="Z466" s="1178"/>
    </row>
    <row r="467" spans="1:26" ht="27.75" customHeight="1">
      <c r="A467" s="1234"/>
      <c r="B467" s="1220"/>
      <c r="C467" s="1255"/>
      <c r="D467" s="1253" t="s">
        <v>218</v>
      </c>
      <c r="E467" s="1203"/>
      <c r="F467" s="1203"/>
      <c r="G467" s="1203"/>
      <c r="H467" s="1203"/>
      <c r="I467" s="1203"/>
      <c r="J467" s="1203">
        <f t="shared" si="16"/>
        <v>0</v>
      </c>
      <c r="K467" s="1203" t="e">
        <f t="shared" si="17"/>
        <v>#DIV/0!</v>
      </c>
      <c r="L467" s="1203"/>
      <c r="M467" s="1178"/>
      <c r="N467" s="1178"/>
      <c r="O467" s="1178"/>
      <c r="P467" s="1178"/>
      <c r="Q467" s="1178"/>
      <c r="R467" s="1178"/>
      <c r="S467" s="1178"/>
      <c r="T467" s="1178"/>
      <c r="U467" s="1178"/>
      <c r="V467" s="1178"/>
      <c r="W467" s="1178"/>
      <c r="X467" s="1178"/>
      <c r="Y467" s="1178"/>
      <c r="Z467" s="1178"/>
    </row>
    <row r="468" spans="1:26" ht="27.75" customHeight="1">
      <c r="A468" s="1234"/>
      <c r="B468" s="1220"/>
      <c r="C468" s="1255"/>
      <c r="D468" s="1253" t="s">
        <v>220</v>
      </c>
      <c r="E468" s="1203"/>
      <c r="F468" s="1203"/>
      <c r="G468" s="1203"/>
      <c r="H468" s="1203"/>
      <c r="I468" s="1203"/>
      <c r="J468" s="1203">
        <f t="shared" si="16"/>
        <v>0</v>
      </c>
      <c r="K468" s="1203" t="e">
        <f t="shared" si="17"/>
        <v>#DIV/0!</v>
      </c>
      <c r="L468" s="1203"/>
      <c r="M468" s="1178"/>
      <c r="N468" s="1178"/>
      <c r="O468" s="1178"/>
      <c r="P468" s="1178"/>
      <c r="Q468" s="1178"/>
      <c r="R468" s="1178"/>
      <c r="S468" s="1178"/>
      <c r="T468" s="1178"/>
      <c r="U468" s="1178"/>
      <c r="V468" s="1178"/>
      <c r="W468" s="1178"/>
      <c r="X468" s="1178"/>
      <c r="Y468" s="1178"/>
      <c r="Z468" s="1178"/>
    </row>
    <row r="469" spans="1:26" ht="27.75" customHeight="1">
      <c r="A469" s="1234"/>
      <c r="B469" s="1220"/>
      <c r="C469" s="1255"/>
      <c r="D469" s="1253" t="s">
        <v>223</v>
      </c>
      <c r="E469" s="1203"/>
      <c r="F469" s="1203"/>
      <c r="G469" s="1203"/>
      <c r="H469" s="1203"/>
      <c r="I469" s="1203"/>
      <c r="J469" s="1203">
        <f t="shared" si="16"/>
        <v>0</v>
      </c>
      <c r="K469" s="1203" t="e">
        <f t="shared" si="17"/>
        <v>#DIV/0!</v>
      </c>
      <c r="L469" s="1203"/>
      <c r="M469" s="1178"/>
      <c r="N469" s="1178"/>
      <c r="O469" s="1178"/>
      <c r="P469" s="1178"/>
      <c r="Q469" s="1178"/>
      <c r="R469" s="1178"/>
      <c r="S469" s="1178"/>
      <c r="T469" s="1178"/>
      <c r="U469" s="1178"/>
      <c r="V469" s="1178"/>
      <c r="W469" s="1178"/>
      <c r="X469" s="1178"/>
      <c r="Y469" s="1178"/>
      <c r="Z469" s="1178"/>
    </row>
    <row r="470" spans="1:26" ht="27.75" customHeight="1">
      <c r="A470" s="1234"/>
      <c r="B470" s="1220"/>
      <c r="C470" s="1255"/>
      <c r="D470" s="1253" t="s">
        <v>225</v>
      </c>
      <c r="E470" s="1203"/>
      <c r="F470" s="1203"/>
      <c r="G470" s="1203"/>
      <c r="H470" s="1203"/>
      <c r="I470" s="1203"/>
      <c r="J470" s="1203">
        <f t="shared" si="16"/>
        <v>0</v>
      </c>
      <c r="K470" s="1203" t="e">
        <f t="shared" si="17"/>
        <v>#DIV/0!</v>
      </c>
      <c r="L470" s="1203"/>
      <c r="M470" s="1178"/>
      <c r="N470" s="1178"/>
      <c r="O470" s="1178"/>
      <c r="P470" s="1178"/>
      <c r="Q470" s="1178"/>
      <c r="R470" s="1178"/>
      <c r="S470" s="1178"/>
      <c r="T470" s="1178"/>
      <c r="U470" s="1178"/>
      <c r="V470" s="1178"/>
      <c r="W470" s="1178"/>
      <c r="X470" s="1178"/>
      <c r="Y470" s="1178"/>
      <c r="Z470" s="1178"/>
    </row>
    <row r="471" spans="1:26" ht="27.75" customHeight="1">
      <c r="A471" s="1234"/>
      <c r="B471" s="1220"/>
      <c r="C471" s="1255"/>
      <c r="D471" s="1253" t="s">
        <v>227</v>
      </c>
      <c r="E471" s="1203"/>
      <c r="F471" s="1203"/>
      <c r="G471" s="1203"/>
      <c r="H471" s="1203"/>
      <c r="I471" s="1203"/>
      <c r="J471" s="1203">
        <f t="shared" si="16"/>
        <v>0</v>
      </c>
      <c r="K471" s="1203" t="e">
        <f t="shared" si="17"/>
        <v>#DIV/0!</v>
      </c>
      <c r="L471" s="1203"/>
      <c r="M471" s="1178"/>
      <c r="N471" s="1178"/>
      <c r="O471" s="1178"/>
      <c r="P471" s="1178"/>
      <c r="Q471" s="1178"/>
      <c r="R471" s="1178"/>
      <c r="S471" s="1178"/>
      <c r="T471" s="1178"/>
      <c r="U471" s="1178"/>
      <c r="V471" s="1178"/>
      <c r="W471" s="1178"/>
      <c r="X471" s="1178"/>
      <c r="Y471" s="1178"/>
      <c r="Z471" s="1178"/>
    </row>
    <row r="472" spans="1:26" ht="27.75" customHeight="1">
      <c r="A472" s="1234"/>
      <c r="B472" s="1220"/>
      <c r="C472" s="1255"/>
      <c r="D472" s="1253" t="s">
        <v>229</v>
      </c>
      <c r="E472" s="1203"/>
      <c r="F472" s="1203"/>
      <c r="G472" s="1203"/>
      <c r="H472" s="1203"/>
      <c r="I472" s="1203"/>
      <c r="J472" s="1203">
        <f t="shared" si="16"/>
        <v>0</v>
      </c>
      <c r="K472" s="1203" t="e">
        <f t="shared" si="17"/>
        <v>#DIV/0!</v>
      </c>
      <c r="L472" s="1203"/>
      <c r="M472" s="1178"/>
      <c r="N472" s="1178"/>
      <c r="O472" s="1178"/>
      <c r="P472" s="1178"/>
      <c r="Q472" s="1178"/>
      <c r="R472" s="1178"/>
      <c r="S472" s="1178"/>
      <c r="T472" s="1178"/>
      <c r="U472" s="1178"/>
      <c r="V472" s="1178"/>
      <c r="W472" s="1178"/>
      <c r="X472" s="1178"/>
      <c r="Y472" s="1178"/>
      <c r="Z472" s="1178"/>
    </row>
    <row r="473" spans="1:26" ht="27.75" customHeight="1">
      <c r="A473" s="1234"/>
      <c r="B473" s="1220"/>
      <c r="C473" s="1255"/>
      <c r="D473" s="1253" t="s">
        <v>234</v>
      </c>
      <c r="E473" s="1203"/>
      <c r="F473" s="1203"/>
      <c r="G473" s="1203"/>
      <c r="H473" s="1203"/>
      <c r="I473" s="1203"/>
      <c r="J473" s="1203">
        <f t="shared" si="16"/>
        <v>0</v>
      </c>
      <c r="K473" s="1203" t="e">
        <f t="shared" si="17"/>
        <v>#DIV/0!</v>
      </c>
      <c r="L473" s="1203"/>
      <c r="M473" s="1178"/>
      <c r="N473" s="1178"/>
      <c r="O473" s="1178"/>
      <c r="P473" s="1178"/>
      <c r="Q473" s="1178"/>
      <c r="R473" s="1178"/>
      <c r="S473" s="1178"/>
      <c r="T473" s="1178"/>
      <c r="U473" s="1178"/>
      <c r="V473" s="1178"/>
      <c r="W473" s="1178"/>
      <c r="X473" s="1178"/>
      <c r="Y473" s="1178"/>
      <c r="Z473" s="1178"/>
    </row>
    <row r="474" spans="1:26" ht="27.75" customHeight="1">
      <c r="A474" s="1234"/>
      <c r="B474" s="1220"/>
      <c r="C474" s="1255"/>
      <c r="D474" s="1253" t="s">
        <v>236</v>
      </c>
      <c r="E474" s="1203"/>
      <c r="F474" s="1203"/>
      <c r="G474" s="1203"/>
      <c r="H474" s="1203"/>
      <c r="I474" s="1203"/>
      <c r="J474" s="1203">
        <f t="shared" si="16"/>
        <v>0</v>
      </c>
      <c r="K474" s="1203" t="e">
        <f t="shared" si="17"/>
        <v>#DIV/0!</v>
      </c>
      <c r="L474" s="1203"/>
      <c r="M474" s="1178"/>
      <c r="N474" s="1178"/>
      <c r="O474" s="1178"/>
      <c r="P474" s="1178"/>
      <c r="Q474" s="1178"/>
      <c r="R474" s="1178"/>
      <c r="S474" s="1178"/>
      <c r="T474" s="1178"/>
      <c r="U474" s="1178"/>
      <c r="V474" s="1178"/>
      <c r="W474" s="1178"/>
      <c r="X474" s="1178"/>
      <c r="Y474" s="1178"/>
      <c r="Z474" s="1178"/>
    </row>
    <row r="475" spans="1:26" ht="27.75" customHeight="1">
      <c r="A475" s="1234"/>
      <c r="B475" s="1220"/>
      <c r="C475" s="1255"/>
      <c r="D475" s="1253" t="s">
        <v>241</v>
      </c>
      <c r="E475" s="1203"/>
      <c r="F475" s="1203"/>
      <c r="G475" s="1203"/>
      <c r="H475" s="1203"/>
      <c r="I475" s="1203"/>
      <c r="J475" s="1203">
        <f t="shared" si="16"/>
        <v>0</v>
      </c>
      <c r="K475" s="1203" t="e">
        <f t="shared" si="17"/>
        <v>#DIV/0!</v>
      </c>
      <c r="L475" s="1203"/>
      <c r="M475" s="1178"/>
      <c r="N475" s="1178"/>
      <c r="O475" s="1178"/>
      <c r="P475" s="1178"/>
      <c r="Q475" s="1178"/>
      <c r="R475" s="1178"/>
      <c r="S475" s="1178"/>
      <c r="T475" s="1178"/>
      <c r="U475" s="1178"/>
      <c r="V475" s="1178"/>
      <c r="W475" s="1178"/>
      <c r="X475" s="1178"/>
      <c r="Y475" s="1178"/>
      <c r="Z475" s="1178"/>
    </row>
    <row r="476" spans="1:26" ht="27.75" customHeight="1">
      <c r="A476" s="1234"/>
      <c r="B476" s="1220"/>
      <c r="C476" s="1255"/>
      <c r="D476" s="1253" t="s">
        <v>243</v>
      </c>
      <c r="E476" s="1203"/>
      <c r="F476" s="1203"/>
      <c r="G476" s="1203"/>
      <c r="H476" s="1203"/>
      <c r="I476" s="1203"/>
      <c r="J476" s="1203">
        <f t="shared" si="16"/>
        <v>0</v>
      </c>
      <c r="K476" s="1203" t="e">
        <f t="shared" si="17"/>
        <v>#DIV/0!</v>
      </c>
      <c r="L476" s="1203"/>
      <c r="M476" s="1178"/>
      <c r="N476" s="1178"/>
      <c r="O476" s="1178"/>
      <c r="P476" s="1178"/>
      <c r="Q476" s="1178"/>
      <c r="R476" s="1178"/>
      <c r="S476" s="1178"/>
      <c r="T476" s="1178"/>
      <c r="U476" s="1178"/>
      <c r="V476" s="1178"/>
      <c r="W476" s="1178"/>
      <c r="X476" s="1178"/>
      <c r="Y476" s="1178"/>
      <c r="Z476" s="1178"/>
    </row>
    <row r="477" spans="1:26" ht="27.75" customHeight="1">
      <c r="A477" s="1234"/>
      <c r="B477" s="1220"/>
      <c r="C477" s="1255"/>
      <c r="D477" s="1253" t="s">
        <v>246</v>
      </c>
      <c r="E477" s="1203"/>
      <c r="F477" s="1203"/>
      <c r="G477" s="1203"/>
      <c r="H477" s="1203"/>
      <c r="I477" s="1203"/>
      <c r="J477" s="1203">
        <f t="shared" si="16"/>
        <v>0</v>
      </c>
      <c r="K477" s="1203" t="e">
        <f t="shared" si="17"/>
        <v>#DIV/0!</v>
      </c>
      <c r="L477" s="1203"/>
      <c r="M477" s="1178"/>
      <c r="N477" s="1178"/>
      <c r="O477" s="1178"/>
      <c r="P477" s="1178"/>
      <c r="Q477" s="1178"/>
      <c r="R477" s="1178"/>
      <c r="S477" s="1178"/>
      <c r="T477" s="1178"/>
      <c r="U477" s="1178"/>
      <c r="V477" s="1178"/>
      <c r="W477" s="1178"/>
      <c r="X477" s="1178"/>
      <c r="Y477" s="1178"/>
      <c r="Z477" s="1178"/>
    </row>
    <row r="478" spans="1:26" ht="27.75" customHeight="1">
      <c r="A478" s="1234"/>
      <c r="B478" s="1220"/>
      <c r="C478" s="1255"/>
      <c r="D478" s="1253" t="s">
        <v>249</v>
      </c>
      <c r="E478" s="1203"/>
      <c r="F478" s="1203"/>
      <c r="G478" s="1203"/>
      <c r="H478" s="1203"/>
      <c r="I478" s="1203"/>
      <c r="J478" s="1203">
        <f t="shared" si="16"/>
        <v>0</v>
      </c>
      <c r="K478" s="1203" t="e">
        <f t="shared" si="17"/>
        <v>#DIV/0!</v>
      </c>
      <c r="L478" s="1203"/>
      <c r="M478" s="1178"/>
      <c r="N478" s="1178"/>
      <c r="O478" s="1178"/>
      <c r="P478" s="1178"/>
      <c r="Q478" s="1178"/>
      <c r="R478" s="1178"/>
      <c r="S478" s="1178"/>
      <c r="T478" s="1178"/>
      <c r="U478" s="1178"/>
      <c r="V478" s="1178"/>
      <c r="W478" s="1178"/>
      <c r="X478" s="1178"/>
      <c r="Y478" s="1178"/>
      <c r="Z478" s="1178"/>
    </row>
    <row r="479" spans="1:26" ht="27.75" customHeight="1">
      <c r="A479" s="1234"/>
      <c r="B479" s="1220"/>
      <c r="C479" s="1255"/>
      <c r="D479" s="1253" t="s">
        <v>253</v>
      </c>
      <c r="E479" s="1203"/>
      <c r="F479" s="1203"/>
      <c r="G479" s="1203"/>
      <c r="H479" s="1203"/>
      <c r="I479" s="1203"/>
      <c r="J479" s="1203">
        <f t="shared" si="16"/>
        <v>0</v>
      </c>
      <c r="K479" s="1203" t="e">
        <f t="shared" si="17"/>
        <v>#DIV/0!</v>
      </c>
      <c r="L479" s="1203"/>
      <c r="M479" s="1178"/>
      <c r="N479" s="1178"/>
      <c r="O479" s="1178"/>
      <c r="P479" s="1178"/>
      <c r="Q479" s="1178"/>
      <c r="R479" s="1178"/>
      <c r="S479" s="1178"/>
      <c r="T479" s="1178"/>
      <c r="U479" s="1178"/>
      <c r="V479" s="1178"/>
      <c r="W479" s="1178"/>
      <c r="X479" s="1178"/>
      <c r="Y479" s="1178"/>
      <c r="Z479" s="1178"/>
    </row>
    <row r="480" spans="1:26" ht="27.75" customHeight="1">
      <c r="A480" s="1234"/>
      <c r="B480" s="1220"/>
      <c r="C480" s="1255"/>
      <c r="D480" s="1253" t="s">
        <v>256</v>
      </c>
      <c r="E480" s="1203"/>
      <c r="F480" s="1203"/>
      <c r="G480" s="1203"/>
      <c r="H480" s="1203"/>
      <c r="I480" s="1203"/>
      <c r="J480" s="1203">
        <f t="shared" si="16"/>
        <v>0</v>
      </c>
      <c r="K480" s="1203" t="e">
        <f t="shared" si="17"/>
        <v>#DIV/0!</v>
      </c>
      <c r="L480" s="1203"/>
      <c r="M480" s="1178"/>
      <c r="N480" s="1178"/>
      <c r="O480" s="1178"/>
      <c r="P480" s="1178"/>
      <c r="Q480" s="1178"/>
      <c r="R480" s="1178"/>
      <c r="S480" s="1178"/>
      <c r="T480" s="1178"/>
      <c r="U480" s="1178"/>
      <c r="V480" s="1178"/>
      <c r="W480" s="1178"/>
      <c r="X480" s="1178"/>
      <c r="Y480" s="1178"/>
      <c r="Z480" s="1178"/>
    </row>
    <row r="481" spans="1:26" ht="27.75" customHeight="1">
      <c r="A481" s="1234"/>
      <c r="B481" s="1220"/>
      <c r="C481" s="1255"/>
      <c r="D481" s="1253" t="s">
        <v>259</v>
      </c>
      <c r="E481" s="1203"/>
      <c r="F481" s="1203"/>
      <c r="G481" s="1203"/>
      <c r="H481" s="1203"/>
      <c r="I481" s="1203"/>
      <c r="J481" s="1203">
        <f t="shared" si="16"/>
        <v>0</v>
      </c>
      <c r="K481" s="1203" t="e">
        <f t="shared" si="17"/>
        <v>#DIV/0!</v>
      </c>
      <c r="L481" s="1203"/>
      <c r="M481" s="1178"/>
      <c r="N481" s="1178"/>
      <c r="O481" s="1178"/>
      <c r="P481" s="1178"/>
      <c r="Q481" s="1178"/>
      <c r="R481" s="1178"/>
      <c r="S481" s="1178"/>
      <c r="T481" s="1178"/>
      <c r="U481" s="1178"/>
      <c r="V481" s="1178"/>
      <c r="W481" s="1178"/>
      <c r="X481" s="1178"/>
      <c r="Y481" s="1178"/>
      <c r="Z481" s="1178"/>
    </row>
    <row r="482" spans="1:26" ht="27.75" customHeight="1">
      <c r="A482" s="1234"/>
      <c r="B482" s="1220"/>
      <c r="C482" s="1255"/>
      <c r="D482" s="1253" t="s">
        <v>261</v>
      </c>
      <c r="E482" s="1203"/>
      <c r="F482" s="1203"/>
      <c r="G482" s="1203"/>
      <c r="H482" s="1203"/>
      <c r="I482" s="1203"/>
      <c r="J482" s="1203">
        <f t="shared" si="16"/>
        <v>0</v>
      </c>
      <c r="K482" s="1203" t="e">
        <f t="shared" si="17"/>
        <v>#DIV/0!</v>
      </c>
      <c r="L482" s="1203"/>
      <c r="M482" s="1178"/>
      <c r="N482" s="1178"/>
      <c r="O482" s="1178"/>
      <c r="P482" s="1178"/>
      <c r="Q482" s="1178"/>
      <c r="R482" s="1178"/>
      <c r="S482" s="1178"/>
      <c r="T482" s="1178"/>
      <c r="U482" s="1178"/>
      <c r="V482" s="1178"/>
      <c r="W482" s="1178"/>
      <c r="X482" s="1178"/>
      <c r="Y482" s="1178"/>
      <c r="Z482" s="1178"/>
    </row>
    <row r="483" spans="1:26" ht="27.75" customHeight="1">
      <c r="A483" s="1234"/>
      <c r="B483" s="1220"/>
      <c r="C483" s="1255"/>
      <c r="D483" s="1253" t="s">
        <v>263</v>
      </c>
      <c r="E483" s="1203"/>
      <c r="F483" s="1203"/>
      <c r="G483" s="1203"/>
      <c r="H483" s="1203"/>
      <c r="I483" s="1203"/>
      <c r="J483" s="1203">
        <f t="shared" si="16"/>
        <v>0</v>
      </c>
      <c r="K483" s="1203" t="e">
        <f t="shared" si="17"/>
        <v>#DIV/0!</v>
      </c>
      <c r="L483" s="1203"/>
      <c r="M483" s="1178"/>
      <c r="N483" s="1178"/>
      <c r="O483" s="1178"/>
      <c r="P483" s="1178"/>
      <c r="Q483" s="1178"/>
      <c r="R483" s="1178"/>
      <c r="S483" s="1178"/>
      <c r="T483" s="1178"/>
      <c r="U483" s="1178"/>
      <c r="V483" s="1178"/>
      <c r="W483" s="1178"/>
      <c r="X483" s="1178"/>
      <c r="Y483" s="1178"/>
      <c r="Z483" s="1178"/>
    </row>
    <row r="484" spans="1:26" ht="27.75" customHeight="1">
      <c r="A484" s="1234"/>
      <c r="B484" s="1220"/>
      <c r="C484" s="1255"/>
      <c r="D484" s="1253" t="s">
        <v>265</v>
      </c>
      <c r="E484" s="1203"/>
      <c r="F484" s="1203"/>
      <c r="G484" s="1203"/>
      <c r="H484" s="1203"/>
      <c r="I484" s="1203"/>
      <c r="J484" s="1203">
        <f t="shared" si="16"/>
        <v>0</v>
      </c>
      <c r="K484" s="1203" t="e">
        <f t="shared" si="17"/>
        <v>#DIV/0!</v>
      </c>
      <c r="L484" s="1203"/>
      <c r="M484" s="1178"/>
      <c r="N484" s="1178"/>
      <c r="O484" s="1178"/>
      <c r="P484" s="1178"/>
      <c r="Q484" s="1178"/>
      <c r="R484" s="1178"/>
      <c r="S484" s="1178"/>
      <c r="T484" s="1178"/>
      <c r="U484" s="1178"/>
      <c r="V484" s="1178"/>
      <c r="W484" s="1178"/>
      <c r="X484" s="1178"/>
      <c r="Y484" s="1178"/>
      <c r="Z484" s="1178"/>
    </row>
    <row r="485" spans="1:26" ht="27.75" customHeight="1">
      <c r="A485" s="1234"/>
      <c r="B485" s="1220"/>
      <c r="C485" s="1255"/>
      <c r="D485" s="1253" t="s">
        <v>269</v>
      </c>
      <c r="E485" s="1203"/>
      <c r="F485" s="1203"/>
      <c r="G485" s="1203"/>
      <c r="H485" s="1203"/>
      <c r="I485" s="1203"/>
      <c r="J485" s="1203">
        <f t="shared" si="16"/>
        <v>0</v>
      </c>
      <c r="K485" s="1203" t="e">
        <f t="shared" si="17"/>
        <v>#DIV/0!</v>
      </c>
      <c r="L485" s="1203"/>
      <c r="M485" s="1178"/>
      <c r="N485" s="1178"/>
      <c r="O485" s="1178"/>
      <c r="P485" s="1178"/>
      <c r="Q485" s="1178"/>
      <c r="R485" s="1178"/>
      <c r="S485" s="1178"/>
      <c r="T485" s="1178"/>
      <c r="U485" s="1178"/>
      <c r="V485" s="1178"/>
      <c r="W485" s="1178"/>
      <c r="X485" s="1178"/>
      <c r="Y485" s="1178"/>
      <c r="Z485" s="1178"/>
    </row>
    <row r="486" spans="1:26" ht="27.75" customHeight="1">
      <c r="A486" s="1234"/>
      <c r="B486" s="1220"/>
      <c r="C486" s="1255"/>
      <c r="D486" s="1253" t="s">
        <v>274</v>
      </c>
      <c r="E486" s="1203"/>
      <c r="F486" s="1203"/>
      <c r="G486" s="1203"/>
      <c r="H486" s="1203"/>
      <c r="I486" s="1203"/>
      <c r="J486" s="1203">
        <f t="shared" si="16"/>
        <v>0</v>
      </c>
      <c r="K486" s="1203" t="e">
        <f t="shared" si="17"/>
        <v>#DIV/0!</v>
      </c>
      <c r="L486" s="1203"/>
      <c r="M486" s="1178"/>
      <c r="N486" s="1178"/>
      <c r="O486" s="1178"/>
      <c r="P486" s="1178"/>
      <c r="Q486" s="1178"/>
      <c r="R486" s="1178"/>
      <c r="S486" s="1178"/>
      <c r="T486" s="1178"/>
      <c r="U486" s="1178"/>
      <c r="V486" s="1178"/>
      <c r="W486" s="1178"/>
      <c r="X486" s="1178"/>
      <c r="Y486" s="1178"/>
      <c r="Z486" s="1178"/>
    </row>
    <row r="487" spans="1:26" ht="27.75" customHeight="1">
      <c r="A487" s="1234"/>
      <c r="B487" s="1220"/>
      <c r="C487" s="1255"/>
      <c r="D487" s="1253" t="s">
        <v>277</v>
      </c>
      <c r="E487" s="1203"/>
      <c r="F487" s="1203"/>
      <c r="G487" s="1203"/>
      <c r="H487" s="1203"/>
      <c r="I487" s="1203"/>
      <c r="J487" s="1203">
        <f t="shared" si="16"/>
        <v>0</v>
      </c>
      <c r="K487" s="1203" t="e">
        <f t="shared" si="17"/>
        <v>#DIV/0!</v>
      </c>
      <c r="L487" s="1203"/>
      <c r="M487" s="1178"/>
      <c r="N487" s="1178"/>
      <c r="O487" s="1178"/>
      <c r="P487" s="1178"/>
      <c r="Q487" s="1178"/>
      <c r="R487" s="1178"/>
      <c r="S487" s="1178"/>
      <c r="T487" s="1178"/>
      <c r="U487" s="1178"/>
      <c r="V487" s="1178"/>
      <c r="W487" s="1178"/>
      <c r="X487" s="1178"/>
      <c r="Y487" s="1178"/>
      <c r="Z487" s="1178"/>
    </row>
    <row r="488" spans="1:26" ht="27.75" customHeight="1">
      <c r="A488" s="1234"/>
      <c r="B488" s="1220"/>
      <c r="C488" s="1255"/>
      <c r="D488" s="1253" t="s">
        <v>279</v>
      </c>
      <c r="E488" s="1203"/>
      <c r="F488" s="1203"/>
      <c r="G488" s="1203"/>
      <c r="H488" s="1203"/>
      <c r="I488" s="1203"/>
      <c r="J488" s="1203">
        <f t="shared" si="16"/>
        <v>0</v>
      </c>
      <c r="K488" s="1203" t="e">
        <f t="shared" si="17"/>
        <v>#DIV/0!</v>
      </c>
      <c r="L488" s="1203"/>
      <c r="M488" s="1178"/>
      <c r="N488" s="1178"/>
      <c r="O488" s="1178"/>
      <c r="P488" s="1178"/>
      <c r="Q488" s="1178"/>
      <c r="R488" s="1178"/>
      <c r="S488" s="1178"/>
      <c r="T488" s="1178"/>
      <c r="U488" s="1178"/>
      <c r="V488" s="1178"/>
      <c r="W488" s="1178"/>
      <c r="X488" s="1178"/>
      <c r="Y488" s="1178"/>
      <c r="Z488" s="1178"/>
    </row>
    <row r="489" spans="1:26" ht="27.75" customHeight="1">
      <c r="A489" s="1234"/>
      <c r="B489" s="1220"/>
      <c r="C489" s="1255"/>
      <c r="D489" s="1253" t="s">
        <v>283</v>
      </c>
      <c r="E489" s="1203"/>
      <c r="F489" s="1203"/>
      <c r="G489" s="1203"/>
      <c r="H489" s="1203"/>
      <c r="I489" s="1203"/>
      <c r="J489" s="1203">
        <f t="shared" si="16"/>
        <v>0</v>
      </c>
      <c r="K489" s="1203" t="e">
        <f t="shared" si="17"/>
        <v>#DIV/0!</v>
      </c>
      <c r="L489" s="1203"/>
      <c r="M489" s="1178"/>
      <c r="N489" s="1178"/>
      <c r="O489" s="1178"/>
      <c r="P489" s="1178"/>
      <c r="Q489" s="1178"/>
      <c r="R489" s="1178"/>
      <c r="S489" s="1178"/>
      <c r="T489" s="1178"/>
      <c r="U489" s="1178"/>
      <c r="V489" s="1178"/>
      <c r="W489" s="1178"/>
      <c r="X489" s="1178"/>
      <c r="Y489" s="1178"/>
      <c r="Z489" s="1178"/>
    </row>
    <row r="490" spans="1:26" ht="27.75" customHeight="1">
      <c r="A490" s="1234"/>
      <c r="B490" s="1220"/>
      <c r="C490" s="1255"/>
      <c r="D490" s="1253" t="s">
        <v>285</v>
      </c>
      <c r="E490" s="1203"/>
      <c r="F490" s="1203"/>
      <c r="G490" s="1203"/>
      <c r="H490" s="1203"/>
      <c r="I490" s="1203"/>
      <c r="J490" s="1203">
        <f t="shared" si="16"/>
        <v>0</v>
      </c>
      <c r="K490" s="1203" t="e">
        <f t="shared" si="17"/>
        <v>#DIV/0!</v>
      </c>
      <c r="L490" s="1203"/>
      <c r="M490" s="1178"/>
      <c r="N490" s="1178"/>
      <c r="O490" s="1178"/>
      <c r="P490" s="1178"/>
      <c r="Q490" s="1178"/>
      <c r="R490" s="1178"/>
      <c r="S490" s="1178"/>
      <c r="T490" s="1178"/>
      <c r="U490" s="1178"/>
      <c r="V490" s="1178"/>
      <c r="W490" s="1178"/>
      <c r="X490" s="1178"/>
      <c r="Y490" s="1178"/>
      <c r="Z490" s="1178"/>
    </row>
    <row r="491" spans="1:26" ht="27.75" customHeight="1">
      <c r="A491" s="1234"/>
      <c r="B491" s="1220"/>
      <c r="C491" s="1255"/>
      <c r="D491" s="1253" t="s">
        <v>287</v>
      </c>
      <c r="E491" s="1203"/>
      <c r="F491" s="1203"/>
      <c r="G491" s="1203"/>
      <c r="H491" s="1203"/>
      <c r="I491" s="1203"/>
      <c r="J491" s="1203">
        <f t="shared" si="16"/>
        <v>0</v>
      </c>
      <c r="K491" s="1203" t="e">
        <f t="shared" si="17"/>
        <v>#DIV/0!</v>
      </c>
      <c r="L491" s="1203"/>
      <c r="M491" s="1178"/>
      <c r="N491" s="1178"/>
      <c r="O491" s="1178"/>
      <c r="P491" s="1178"/>
      <c r="Q491" s="1178"/>
      <c r="R491" s="1178"/>
      <c r="S491" s="1178"/>
      <c r="T491" s="1178"/>
      <c r="U491" s="1178"/>
      <c r="V491" s="1178"/>
      <c r="W491" s="1178"/>
      <c r="X491" s="1178"/>
      <c r="Y491" s="1178"/>
      <c r="Z491" s="1178"/>
    </row>
    <row r="492" spans="1:26" ht="27.75" customHeight="1">
      <c r="A492" s="1234"/>
      <c r="B492" s="1220"/>
      <c r="C492" s="1255"/>
      <c r="D492" s="1253" t="s">
        <v>289</v>
      </c>
      <c r="E492" s="1203"/>
      <c r="F492" s="1203"/>
      <c r="G492" s="1203"/>
      <c r="H492" s="1203"/>
      <c r="I492" s="1203"/>
      <c r="J492" s="1203">
        <f t="shared" si="16"/>
        <v>0</v>
      </c>
      <c r="K492" s="1203" t="e">
        <f t="shared" si="17"/>
        <v>#DIV/0!</v>
      </c>
      <c r="L492" s="1203"/>
      <c r="M492" s="1178"/>
      <c r="N492" s="1178"/>
      <c r="O492" s="1178"/>
      <c r="P492" s="1178"/>
      <c r="Q492" s="1178"/>
      <c r="R492" s="1178"/>
      <c r="S492" s="1178"/>
      <c r="T492" s="1178"/>
      <c r="U492" s="1178"/>
      <c r="V492" s="1178"/>
      <c r="W492" s="1178"/>
      <c r="X492" s="1178"/>
      <c r="Y492" s="1178"/>
      <c r="Z492" s="1178"/>
    </row>
    <row r="493" spans="1:26" ht="27.75" customHeight="1">
      <c r="A493" s="1234"/>
      <c r="B493" s="1220"/>
      <c r="C493" s="1255"/>
      <c r="D493" s="1253" t="s">
        <v>291</v>
      </c>
      <c r="E493" s="1203"/>
      <c r="F493" s="1203"/>
      <c r="G493" s="1203"/>
      <c r="H493" s="1203"/>
      <c r="I493" s="1203"/>
      <c r="J493" s="1203">
        <f t="shared" si="16"/>
        <v>0</v>
      </c>
      <c r="K493" s="1203" t="e">
        <f t="shared" si="17"/>
        <v>#DIV/0!</v>
      </c>
      <c r="L493" s="1203"/>
      <c r="M493" s="1178"/>
      <c r="N493" s="1178"/>
      <c r="O493" s="1178"/>
      <c r="P493" s="1178"/>
      <c r="Q493" s="1178"/>
      <c r="R493" s="1178"/>
      <c r="S493" s="1178"/>
      <c r="T493" s="1178"/>
      <c r="U493" s="1178"/>
      <c r="V493" s="1178"/>
      <c r="W493" s="1178"/>
      <c r="X493" s="1178"/>
      <c r="Y493" s="1178"/>
      <c r="Z493" s="1178"/>
    </row>
    <row r="494" spans="1:26" ht="27.75" customHeight="1">
      <c r="A494" s="1234"/>
      <c r="B494" s="1220"/>
      <c r="C494" s="1255"/>
      <c r="D494" s="1253" t="s">
        <v>293</v>
      </c>
      <c r="E494" s="1203"/>
      <c r="F494" s="1203"/>
      <c r="G494" s="1203"/>
      <c r="H494" s="1203"/>
      <c r="I494" s="1203"/>
      <c r="J494" s="1203">
        <f t="shared" si="16"/>
        <v>0</v>
      </c>
      <c r="K494" s="1203" t="e">
        <f t="shared" si="17"/>
        <v>#DIV/0!</v>
      </c>
      <c r="L494" s="1203"/>
      <c r="M494" s="1178"/>
      <c r="N494" s="1178"/>
      <c r="O494" s="1178"/>
      <c r="P494" s="1178"/>
      <c r="Q494" s="1178"/>
      <c r="R494" s="1178"/>
      <c r="S494" s="1178"/>
      <c r="T494" s="1178"/>
      <c r="U494" s="1178"/>
      <c r="V494" s="1178"/>
      <c r="W494" s="1178"/>
      <c r="X494" s="1178"/>
      <c r="Y494" s="1178"/>
      <c r="Z494" s="1178"/>
    </row>
    <row r="495" spans="1:26" ht="27.75" customHeight="1">
      <c r="A495" s="1234"/>
      <c r="B495" s="1220"/>
      <c r="C495" s="1255"/>
      <c r="D495" s="1253" t="s">
        <v>295</v>
      </c>
      <c r="E495" s="1203"/>
      <c r="F495" s="1203"/>
      <c r="G495" s="1203"/>
      <c r="H495" s="1203"/>
      <c r="I495" s="1203"/>
      <c r="J495" s="1203">
        <f t="shared" si="16"/>
        <v>0</v>
      </c>
      <c r="K495" s="1203" t="e">
        <f t="shared" si="17"/>
        <v>#DIV/0!</v>
      </c>
      <c r="L495" s="1203"/>
      <c r="M495" s="1178"/>
      <c r="N495" s="1178"/>
      <c r="O495" s="1178"/>
      <c r="P495" s="1178"/>
      <c r="Q495" s="1178"/>
      <c r="R495" s="1178"/>
      <c r="S495" s="1178"/>
      <c r="T495" s="1178"/>
      <c r="U495" s="1178"/>
      <c r="V495" s="1178"/>
      <c r="W495" s="1178"/>
      <c r="X495" s="1178"/>
      <c r="Y495" s="1178"/>
      <c r="Z495" s="1178"/>
    </row>
    <row r="496" spans="1:26" ht="27.75" customHeight="1">
      <c r="A496" s="1234"/>
      <c r="B496" s="1220"/>
      <c r="C496" s="1255"/>
      <c r="D496" s="1253" t="s">
        <v>297</v>
      </c>
      <c r="E496" s="1203"/>
      <c r="F496" s="1203"/>
      <c r="G496" s="1203"/>
      <c r="H496" s="1203"/>
      <c r="I496" s="1203"/>
      <c r="J496" s="1203">
        <f t="shared" si="16"/>
        <v>0</v>
      </c>
      <c r="K496" s="1203" t="e">
        <f t="shared" si="17"/>
        <v>#DIV/0!</v>
      </c>
      <c r="L496" s="1203"/>
      <c r="M496" s="1178"/>
      <c r="N496" s="1178"/>
      <c r="O496" s="1178"/>
      <c r="P496" s="1178"/>
      <c r="Q496" s="1178"/>
      <c r="R496" s="1178"/>
      <c r="S496" s="1178"/>
      <c r="T496" s="1178"/>
      <c r="U496" s="1178"/>
      <c r="V496" s="1178"/>
      <c r="W496" s="1178"/>
      <c r="X496" s="1178"/>
      <c r="Y496" s="1178"/>
      <c r="Z496" s="1178"/>
    </row>
    <row r="497" spans="1:26" ht="27.75" customHeight="1">
      <c r="A497" s="1234"/>
      <c r="B497" s="1220"/>
      <c r="C497" s="1255"/>
      <c r="D497" s="1253" t="s">
        <v>299</v>
      </c>
      <c r="E497" s="1203"/>
      <c r="F497" s="1203"/>
      <c r="G497" s="1203"/>
      <c r="H497" s="1203"/>
      <c r="I497" s="1203"/>
      <c r="J497" s="1203">
        <f t="shared" si="16"/>
        <v>0</v>
      </c>
      <c r="K497" s="1203" t="e">
        <f t="shared" si="17"/>
        <v>#DIV/0!</v>
      </c>
      <c r="L497" s="1203"/>
      <c r="M497" s="1178"/>
      <c r="N497" s="1178"/>
      <c r="O497" s="1178"/>
      <c r="P497" s="1178"/>
      <c r="Q497" s="1178"/>
      <c r="R497" s="1178"/>
      <c r="S497" s="1178"/>
      <c r="T497" s="1178"/>
      <c r="U497" s="1178"/>
      <c r="V497" s="1178"/>
      <c r="W497" s="1178"/>
      <c r="X497" s="1178"/>
      <c r="Y497" s="1178"/>
      <c r="Z497" s="1178"/>
    </row>
    <row r="498" spans="1:26" ht="27.75" customHeight="1">
      <c r="A498" s="1234"/>
      <c r="B498" s="1220"/>
      <c r="C498" s="1255"/>
      <c r="D498" s="1253" t="s">
        <v>301</v>
      </c>
      <c r="E498" s="1203"/>
      <c r="F498" s="1203"/>
      <c r="G498" s="1203"/>
      <c r="H498" s="1203"/>
      <c r="I498" s="1203"/>
      <c r="J498" s="1203">
        <f t="shared" si="16"/>
        <v>0</v>
      </c>
      <c r="K498" s="1203" t="e">
        <f t="shared" si="17"/>
        <v>#DIV/0!</v>
      </c>
      <c r="L498" s="1203"/>
      <c r="M498" s="1178"/>
      <c r="N498" s="1178"/>
      <c r="O498" s="1178"/>
      <c r="P498" s="1178"/>
      <c r="Q498" s="1178"/>
      <c r="R498" s="1178"/>
      <c r="S498" s="1178"/>
      <c r="T498" s="1178"/>
      <c r="U498" s="1178"/>
      <c r="V498" s="1178"/>
      <c r="W498" s="1178"/>
      <c r="X498" s="1178"/>
      <c r="Y498" s="1178"/>
      <c r="Z498" s="1178"/>
    </row>
    <row r="499" spans="1:26" ht="27.75" customHeight="1">
      <c r="A499" s="1234"/>
      <c r="B499" s="1220"/>
      <c r="C499" s="1255"/>
      <c r="D499" s="1253" t="s">
        <v>302</v>
      </c>
      <c r="E499" s="1203"/>
      <c r="F499" s="1203"/>
      <c r="G499" s="1203"/>
      <c r="H499" s="1203"/>
      <c r="I499" s="1203"/>
      <c r="J499" s="1203">
        <f t="shared" si="16"/>
        <v>0</v>
      </c>
      <c r="K499" s="1203" t="e">
        <f t="shared" si="17"/>
        <v>#DIV/0!</v>
      </c>
      <c r="L499" s="1203"/>
      <c r="M499" s="1178"/>
      <c r="N499" s="1178"/>
      <c r="O499" s="1178"/>
      <c r="P499" s="1178"/>
      <c r="Q499" s="1178"/>
      <c r="R499" s="1178"/>
      <c r="S499" s="1178"/>
      <c r="T499" s="1178"/>
      <c r="U499" s="1178"/>
      <c r="V499" s="1178"/>
      <c r="W499" s="1178"/>
      <c r="X499" s="1178"/>
      <c r="Y499" s="1178"/>
      <c r="Z499" s="1178"/>
    </row>
    <row r="500" spans="1:26" ht="27.75" customHeight="1">
      <c r="A500" s="1234"/>
      <c r="B500" s="1220"/>
      <c r="C500" s="1255"/>
      <c r="D500" s="1253" t="s">
        <v>304</v>
      </c>
      <c r="E500" s="1203"/>
      <c r="F500" s="1203"/>
      <c r="G500" s="1203"/>
      <c r="H500" s="1203"/>
      <c r="I500" s="1203"/>
      <c r="J500" s="1203">
        <f t="shared" si="16"/>
        <v>0</v>
      </c>
      <c r="K500" s="1203" t="e">
        <f t="shared" si="17"/>
        <v>#DIV/0!</v>
      </c>
      <c r="L500" s="1203"/>
      <c r="M500" s="1178"/>
      <c r="N500" s="1178"/>
      <c r="O500" s="1178"/>
      <c r="P500" s="1178"/>
      <c r="Q500" s="1178"/>
      <c r="R500" s="1178"/>
      <c r="S500" s="1178"/>
      <c r="T500" s="1178"/>
      <c r="U500" s="1178"/>
      <c r="V500" s="1178"/>
      <c r="W500" s="1178"/>
      <c r="X500" s="1178"/>
      <c r="Y500" s="1178"/>
      <c r="Z500" s="1178"/>
    </row>
    <row r="501" spans="1:26" ht="27.75" customHeight="1">
      <c r="A501" s="1234"/>
      <c r="B501" s="1220"/>
      <c r="C501" s="1255"/>
      <c r="D501" s="1253" t="s">
        <v>306</v>
      </c>
      <c r="E501" s="1203"/>
      <c r="F501" s="1203"/>
      <c r="G501" s="1203"/>
      <c r="H501" s="1203"/>
      <c r="I501" s="1203"/>
      <c r="J501" s="1203">
        <f t="shared" si="16"/>
        <v>0</v>
      </c>
      <c r="K501" s="1203" t="e">
        <f t="shared" si="17"/>
        <v>#DIV/0!</v>
      </c>
      <c r="L501" s="1203"/>
      <c r="M501" s="1178"/>
      <c r="N501" s="1178"/>
      <c r="O501" s="1178"/>
      <c r="P501" s="1178"/>
      <c r="Q501" s="1178"/>
      <c r="R501" s="1178"/>
      <c r="S501" s="1178"/>
      <c r="T501" s="1178"/>
      <c r="U501" s="1178"/>
      <c r="V501" s="1178"/>
      <c r="W501" s="1178"/>
      <c r="X501" s="1178"/>
      <c r="Y501" s="1178"/>
      <c r="Z501" s="1178"/>
    </row>
    <row r="502" spans="1:26" ht="27.75" customHeight="1">
      <c r="A502" s="1234"/>
      <c r="B502" s="1220"/>
      <c r="C502" s="1255"/>
      <c r="D502" s="1253" t="s">
        <v>309</v>
      </c>
      <c r="E502" s="1203"/>
      <c r="F502" s="1203"/>
      <c r="G502" s="1203"/>
      <c r="H502" s="1203"/>
      <c r="I502" s="1203"/>
      <c r="J502" s="1203">
        <f t="shared" si="16"/>
        <v>0</v>
      </c>
      <c r="K502" s="1203" t="e">
        <f t="shared" si="17"/>
        <v>#DIV/0!</v>
      </c>
      <c r="L502" s="1203"/>
      <c r="M502" s="1178"/>
      <c r="N502" s="1178"/>
      <c r="O502" s="1178"/>
      <c r="P502" s="1178"/>
      <c r="Q502" s="1178"/>
      <c r="R502" s="1178"/>
      <c r="S502" s="1178"/>
      <c r="T502" s="1178"/>
      <c r="U502" s="1178"/>
      <c r="V502" s="1178"/>
      <c r="W502" s="1178"/>
      <c r="X502" s="1178"/>
      <c r="Y502" s="1178"/>
      <c r="Z502" s="1178"/>
    </row>
    <row r="503" spans="1:26" ht="27.75" customHeight="1">
      <c r="A503" s="1234"/>
      <c r="B503" s="1220"/>
      <c r="C503" s="1255"/>
      <c r="D503" s="1257" t="s">
        <v>41</v>
      </c>
      <c r="E503" s="1203"/>
      <c r="F503" s="1203"/>
      <c r="G503" s="1203"/>
      <c r="H503" s="1203"/>
      <c r="I503" s="1203"/>
      <c r="J503" s="1203">
        <f>SUM(J462:J502)</f>
        <v>0</v>
      </c>
      <c r="K503" s="1203" t="e">
        <f t="shared" si="17"/>
        <v>#DIV/0!</v>
      </c>
      <c r="L503" s="1203"/>
      <c r="M503" s="1178"/>
      <c r="N503" s="1178"/>
      <c r="O503" s="1178"/>
      <c r="P503" s="1178"/>
      <c r="Q503" s="1178"/>
      <c r="R503" s="1178"/>
      <c r="S503" s="1178"/>
      <c r="T503" s="1178"/>
      <c r="U503" s="1178"/>
      <c r="V503" s="1178"/>
      <c r="W503" s="1178"/>
      <c r="X503" s="1178"/>
      <c r="Y503" s="1178"/>
      <c r="Z503" s="1178"/>
    </row>
    <row r="504" spans="1:26" ht="22.5" customHeight="1">
      <c r="A504" s="1303"/>
      <c r="B504" s="1218"/>
      <c r="C504" s="1255"/>
      <c r="D504" s="1262"/>
      <c r="E504" s="1263"/>
      <c r="F504" s="1263"/>
      <c r="G504" s="1263"/>
      <c r="H504" s="1263"/>
      <c r="I504" s="1263"/>
      <c r="J504" s="1263"/>
      <c r="K504" s="1263"/>
      <c r="L504" s="1178"/>
      <c r="M504" s="1178"/>
      <c r="N504" s="1178"/>
      <c r="O504" s="1178"/>
      <c r="P504" s="1178"/>
      <c r="Q504" s="1178"/>
      <c r="R504" s="1178"/>
      <c r="S504" s="1178"/>
      <c r="T504" s="1178"/>
      <c r="U504" s="1178"/>
      <c r="V504" s="1178"/>
      <c r="W504" s="1178"/>
      <c r="X504" s="1178"/>
      <c r="Y504" s="1178"/>
      <c r="Z504" s="1178"/>
    </row>
    <row r="505" spans="1:26" ht="22.5" customHeight="1">
      <c r="A505" s="1303"/>
      <c r="B505" s="1218"/>
      <c r="C505" s="1255"/>
      <c r="D505" s="1262"/>
      <c r="E505" s="1263"/>
      <c r="F505" s="1263"/>
      <c r="G505" s="1263"/>
      <c r="H505" s="1263"/>
      <c r="I505" s="1263"/>
      <c r="J505" s="1263"/>
      <c r="K505" s="1263"/>
      <c r="L505" s="1178"/>
      <c r="M505" s="1178"/>
      <c r="N505" s="1178"/>
      <c r="O505" s="1178"/>
      <c r="P505" s="1178"/>
      <c r="Q505" s="1178"/>
      <c r="R505" s="1178"/>
      <c r="S505" s="1178"/>
      <c r="T505" s="1178"/>
      <c r="U505" s="1178"/>
      <c r="V505" s="1178"/>
      <c r="W505" s="1178"/>
      <c r="X505" s="1178"/>
      <c r="Y505" s="1178"/>
      <c r="Z505" s="1178"/>
    </row>
    <row r="506" spans="1:26" ht="22.5" customHeight="1">
      <c r="A506" s="1303"/>
      <c r="B506" s="1218"/>
      <c r="C506" s="1255"/>
      <c r="D506" s="1262"/>
      <c r="E506" s="1263"/>
      <c r="F506" s="1263"/>
      <c r="G506" s="1263"/>
      <c r="H506" s="1263"/>
      <c r="I506" s="1263"/>
      <c r="J506" s="1263"/>
      <c r="K506" s="1263"/>
      <c r="L506" s="1178"/>
      <c r="M506" s="1178"/>
      <c r="N506" s="1178"/>
      <c r="O506" s="1178"/>
      <c r="P506" s="1178"/>
      <c r="Q506" s="1178"/>
      <c r="R506" s="1178"/>
      <c r="S506" s="1178"/>
      <c r="T506" s="1178"/>
      <c r="U506" s="1178"/>
      <c r="V506" s="1178"/>
      <c r="W506" s="1178"/>
      <c r="X506" s="1178"/>
      <c r="Y506" s="1178"/>
      <c r="Z506" s="1178"/>
    </row>
    <row r="507" spans="1:26" ht="22.5" customHeight="1">
      <c r="A507" s="1303"/>
      <c r="B507" s="1218"/>
      <c r="C507" s="1255"/>
      <c r="D507" s="1262"/>
      <c r="E507" s="1263"/>
      <c r="F507" s="1263"/>
      <c r="G507" s="1263"/>
      <c r="H507" s="1263"/>
      <c r="I507" s="1263"/>
      <c r="J507" s="1263"/>
      <c r="K507" s="1263"/>
      <c r="L507" s="1178"/>
      <c r="M507" s="1178"/>
      <c r="N507" s="1178"/>
      <c r="O507" s="1178"/>
      <c r="P507" s="1178"/>
      <c r="Q507" s="1178"/>
      <c r="R507" s="1178"/>
      <c r="S507" s="1178"/>
      <c r="T507" s="1178"/>
      <c r="U507" s="1178"/>
      <c r="V507" s="1178"/>
      <c r="W507" s="1178"/>
      <c r="X507" s="1178"/>
      <c r="Y507" s="1178"/>
      <c r="Z507" s="1178"/>
    </row>
    <row r="508" spans="1:26" ht="22.5" customHeight="1">
      <c r="A508" s="1304"/>
      <c r="B508" s="1241"/>
      <c r="C508" s="1305"/>
      <c r="D508" s="1306"/>
      <c r="E508" s="1307"/>
      <c r="F508" s="1307"/>
      <c r="G508" s="1307"/>
      <c r="H508" s="1307"/>
      <c r="I508" s="1307"/>
      <c r="J508" s="1307"/>
      <c r="K508" s="1307"/>
      <c r="L508" s="1178"/>
      <c r="M508" s="1178"/>
      <c r="N508" s="1178"/>
      <c r="O508" s="1178"/>
      <c r="P508" s="1178"/>
      <c r="Q508" s="1178"/>
      <c r="R508" s="1178"/>
      <c r="S508" s="1178"/>
      <c r="T508" s="1178"/>
      <c r="U508" s="1178"/>
      <c r="V508" s="1178"/>
      <c r="W508" s="1178"/>
      <c r="X508" s="1178"/>
      <c r="Y508" s="1178"/>
      <c r="Z508" s="1178"/>
    </row>
    <row r="509" spans="1:26" ht="22.5" customHeight="1">
      <c r="A509" s="1308" t="s">
        <v>614</v>
      </c>
      <c r="B509" s="1294" t="s">
        <v>615</v>
      </c>
      <c r="C509" s="1309"/>
      <c r="D509" s="1309"/>
      <c r="E509" s="1310"/>
      <c r="F509" s="1310"/>
      <c r="G509" s="1310"/>
      <c r="H509" s="1310"/>
      <c r="I509" s="1310"/>
      <c r="J509" s="1310"/>
      <c r="K509" s="1310"/>
      <c r="L509" s="1178"/>
      <c r="M509" s="1178"/>
      <c r="N509" s="1178"/>
      <c r="O509" s="1178"/>
      <c r="P509" s="1178"/>
      <c r="Q509" s="1178"/>
      <c r="R509" s="1178"/>
      <c r="S509" s="1178"/>
      <c r="T509" s="1178"/>
      <c r="U509" s="1178"/>
      <c r="V509" s="1178"/>
      <c r="W509" s="1178"/>
      <c r="X509" s="1178"/>
      <c r="Y509" s="1178"/>
      <c r="Z509" s="1178"/>
    </row>
    <row r="510" spans="1:26" ht="22.5" customHeight="1">
      <c r="A510" s="1204" t="s">
        <v>519</v>
      </c>
      <c r="B510" s="1205" t="s">
        <v>616</v>
      </c>
      <c r="C510" s="1311"/>
      <c r="D510" s="1311"/>
      <c r="E510" s="1312"/>
      <c r="F510" s="1312"/>
      <c r="G510" s="1312"/>
      <c r="H510" s="1312"/>
      <c r="I510" s="1312"/>
      <c r="J510" s="1312"/>
      <c r="K510" s="1312"/>
      <c r="L510" s="1178"/>
      <c r="M510" s="1178"/>
      <c r="N510" s="1178"/>
      <c r="O510" s="1178"/>
      <c r="P510" s="1178"/>
      <c r="Q510" s="1178"/>
      <c r="R510" s="1178"/>
      <c r="S510" s="1178"/>
      <c r="T510" s="1178"/>
      <c r="U510" s="1178"/>
      <c r="V510" s="1178"/>
      <c r="W510" s="1178"/>
      <c r="X510" s="1178"/>
      <c r="Y510" s="1178"/>
      <c r="Z510" s="1178"/>
    </row>
    <row r="511" spans="1:26" ht="22.5" customHeight="1">
      <c r="A511" s="1301"/>
      <c r="B511" s="1313" t="s">
        <v>617</v>
      </c>
      <c r="C511" s="1311"/>
      <c r="D511" s="1311"/>
      <c r="E511" s="1312"/>
      <c r="F511" s="1312"/>
      <c r="G511" s="1312"/>
      <c r="H511" s="1312"/>
      <c r="I511" s="1312"/>
      <c r="J511" s="1312"/>
      <c r="K511" s="1312"/>
      <c r="L511" s="1178"/>
      <c r="M511" s="1178"/>
      <c r="N511" s="1178"/>
      <c r="O511" s="1178"/>
      <c r="P511" s="1178"/>
      <c r="Q511" s="1178"/>
      <c r="R511" s="1178"/>
      <c r="S511" s="1178"/>
      <c r="T511" s="1178"/>
      <c r="U511" s="1178"/>
      <c r="V511" s="1178"/>
      <c r="W511" s="1178"/>
      <c r="X511" s="1178"/>
      <c r="Y511" s="1178"/>
      <c r="Z511" s="1178"/>
    </row>
    <row r="512" spans="1:26" ht="22.5" customHeight="1">
      <c r="A512" s="1301"/>
      <c r="B512" s="1205" t="s">
        <v>618</v>
      </c>
      <c r="C512" s="1311"/>
      <c r="D512" s="1311"/>
      <c r="E512" s="1312"/>
      <c r="F512" s="1312"/>
      <c r="G512" s="1312"/>
      <c r="H512" s="1312"/>
      <c r="I512" s="1312"/>
      <c r="J512" s="1312"/>
      <c r="K512" s="1312"/>
      <c r="L512" s="1178"/>
      <c r="M512" s="1178"/>
      <c r="N512" s="1178"/>
      <c r="O512" s="1178"/>
      <c r="P512" s="1178"/>
      <c r="Q512" s="1178"/>
      <c r="R512" s="1178"/>
      <c r="S512" s="1178"/>
      <c r="T512" s="1178"/>
      <c r="U512" s="1178"/>
      <c r="V512" s="1178"/>
      <c r="W512" s="1178"/>
      <c r="X512" s="1178"/>
      <c r="Y512" s="1178"/>
      <c r="Z512" s="1178"/>
    </row>
    <row r="513" spans="1:26" ht="22.5" customHeight="1">
      <c r="A513" s="1314"/>
      <c r="B513" s="1205" t="s">
        <v>619</v>
      </c>
      <c r="C513" s="1311"/>
      <c r="D513" s="1311"/>
      <c r="E513" s="1312"/>
      <c r="F513" s="1312"/>
      <c r="G513" s="1312"/>
      <c r="H513" s="1312"/>
      <c r="I513" s="1312"/>
      <c r="J513" s="1312"/>
      <c r="K513" s="1312"/>
      <c r="L513" s="1178"/>
      <c r="M513" s="1178"/>
      <c r="N513" s="1178"/>
      <c r="O513" s="1178"/>
      <c r="P513" s="1178"/>
      <c r="Q513" s="1178"/>
      <c r="R513" s="1178"/>
      <c r="S513" s="1178"/>
      <c r="T513" s="1178"/>
      <c r="U513" s="1178"/>
      <c r="V513" s="1178"/>
      <c r="W513" s="1178"/>
      <c r="X513" s="1178"/>
      <c r="Y513" s="1178"/>
      <c r="Z513" s="1178"/>
    </row>
    <row r="514" spans="1:26" ht="22.5" customHeight="1">
      <c r="A514" s="1280"/>
      <c r="B514" s="1220" t="s">
        <v>620</v>
      </c>
      <c r="C514" s="1215" t="s">
        <v>621</v>
      </c>
      <c r="D514" s="1262"/>
      <c r="E514" s="1263"/>
      <c r="F514" s="1263"/>
      <c r="G514" s="1263"/>
      <c r="H514" s="1263"/>
      <c r="I514" s="1263"/>
      <c r="J514" s="1263"/>
      <c r="K514" s="1263"/>
      <c r="L514" s="1178"/>
      <c r="M514" s="1178"/>
      <c r="N514" s="1178"/>
      <c r="O514" s="1178"/>
      <c r="P514" s="1178"/>
      <c r="Q514" s="1178"/>
      <c r="R514" s="1178"/>
      <c r="S514" s="1178"/>
      <c r="T514" s="1178"/>
      <c r="U514" s="1178"/>
      <c r="V514" s="1178"/>
      <c r="W514" s="1178"/>
      <c r="X514" s="1178"/>
      <c r="Y514" s="1178"/>
      <c r="Z514" s="1178"/>
    </row>
    <row r="515" spans="1:26" ht="22.5" customHeight="1">
      <c r="A515" s="1315"/>
      <c r="B515" s="1220" t="s">
        <v>622</v>
      </c>
      <c r="C515" s="1215" t="s">
        <v>621</v>
      </c>
      <c r="D515" s="1262"/>
      <c r="E515" s="1263"/>
      <c r="F515" s="1263"/>
      <c r="G515" s="1263"/>
      <c r="H515" s="1263"/>
      <c r="I515" s="1263"/>
      <c r="J515" s="1263"/>
      <c r="K515" s="1263"/>
      <c r="L515" s="1178"/>
      <c r="M515" s="1178"/>
      <c r="N515" s="1178"/>
      <c r="O515" s="1178"/>
      <c r="P515" s="1178"/>
      <c r="Q515" s="1178"/>
      <c r="R515" s="1178"/>
      <c r="S515" s="1178"/>
      <c r="T515" s="1178"/>
      <c r="U515" s="1178"/>
      <c r="V515" s="1178"/>
      <c r="W515" s="1178"/>
      <c r="X515" s="1178"/>
      <c r="Y515" s="1178"/>
      <c r="Z515" s="1178"/>
    </row>
    <row r="516" spans="1:26" ht="22.5" customHeight="1">
      <c r="A516" s="1280"/>
      <c r="B516" s="1220" t="s">
        <v>623</v>
      </c>
      <c r="C516" s="1215" t="s">
        <v>621</v>
      </c>
      <c r="D516" s="1262"/>
      <c r="E516" s="1263"/>
      <c r="F516" s="1263"/>
      <c r="G516" s="1263"/>
      <c r="H516" s="1263"/>
      <c r="I516" s="1263"/>
      <c r="J516" s="1263"/>
      <c r="K516" s="1263"/>
      <c r="L516" s="1178"/>
      <c r="M516" s="1178"/>
      <c r="N516" s="1178"/>
      <c r="O516" s="1178"/>
      <c r="P516" s="1178"/>
      <c r="Q516" s="1178"/>
      <c r="R516" s="1178"/>
      <c r="S516" s="1178"/>
      <c r="T516" s="1178"/>
      <c r="U516" s="1178"/>
      <c r="V516" s="1178"/>
      <c r="W516" s="1178"/>
      <c r="X516" s="1178"/>
      <c r="Y516" s="1178"/>
      <c r="Z516" s="1178"/>
    </row>
    <row r="517" spans="1:26" ht="22.5" customHeight="1">
      <c r="A517" s="1303"/>
      <c r="B517" s="1220" t="s">
        <v>624</v>
      </c>
      <c r="C517" s="1215" t="s">
        <v>621</v>
      </c>
      <c r="D517" s="1262"/>
      <c r="E517" s="1263"/>
      <c r="F517" s="1263"/>
      <c r="G517" s="1263"/>
      <c r="H517" s="1263"/>
      <c r="I517" s="1263"/>
      <c r="J517" s="1263"/>
      <c r="K517" s="1263"/>
      <c r="L517" s="1178"/>
      <c r="M517" s="1178"/>
      <c r="N517" s="1178"/>
      <c r="O517" s="1178"/>
      <c r="P517" s="1178"/>
      <c r="Q517" s="1178"/>
      <c r="R517" s="1178"/>
      <c r="S517" s="1178"/>
      <c r="T517" s="1178"/>
      <c r="U517" s="1178"/>
      <c r="V517" s="1178"/>
      <c r="W517" s="1178"/>
      <c r="X517" s="1178"/>
      <c r="Y517" s="1178"/>
      <c r="Z517" s="1178"/>
    </row>
    <row r="518" spans="1:26" ht="22.5" customHeight="1">
      <c r="A518" s="1303"/>
      <c r="B518" s="1316"/>
      <c r="C518" s="1317"/>
      <c r="D518" s="1317"/>
      <c r="E518" s="1203"/>
      <c r="F518" s="1203"/>
      <c r="G518" s="1203"/>
      <c r="H518" s="1203"/>
      <c r="I518" s="1203"/>
      <c r="J518" s="1203"/>
      <c r="K518" s="1203"/>
      <c r="L518" s="1178"/>
      <c r="M518" s="1178"/>
      <c r="N518" s="1178"/>
      <c r="O518" s="1178"/>
      <c r="P518" s="1178"/>
      <c r="Q518" s="1178"/>
      <c r="R518" s="1178"/>
      <c r="S518" s="1178"/>
      <c r="T518" s="1178"/>
      <c r="U518" s="1178"/>
      <c r="V518" s="1178"/>
      <c r="W518" s="1178"/>
      <c r="X518" s="1178"/>
      <c r="Y518" s="1178"/>
      <c r="Z518" s="1178"/>
    </row>
    <row r="519" spans="1:26" ht="22.5" customHeight="1">
      <c r="A519" s="1204" t="s">
        <v>625</v>
      </c>
      <c r="B519" s="1205" t="s">
        <v>626</v>
      </c>
      <c r="C519" s="1318"/>
      <c r="D519" s="1319"/>
      <c r="E519" s="1320"/>
      <c r="F519" s="1320"/>
      <c r="G519" s="1320"/>
      <c r="H519" s="1320"/>
      <c r="I519" s="1320"/>
      <c r="J519" s="1320"/>
      <c r="K519" s="1320"/>
      <c r="L519" s="1178"/>
      <c r="M519" s="1178"/>
      <c r="N519" s="1178"/>
      <c r="O519" s="1178"/>
      <c r="P519" s="1178"/>
      <c r="Q519" s="1178"/>
      <c r="R519" s="1178"/>
      <c r="S519" s="1178"/>
      <c r="T519" s="1178"/>
      <c r="U519" s="1178"/>
      <c r="V519" s="1178"/>
      <c r="W519" s="1178"/>
      <c r="X519" s="1178"/>
      <c r="Y519" s="1178"/>
      <c r="Z519" s="1178"/>
    </row>
    <row r="520" spans="1:26" ht="22.5" customHeight="1">
      <c r="A520" s="1204" t="s">
        <v>627</v>
      </c>
      <c r="B520" s="1220" t="s">
        <v>620</v>
      </c>
      <c r="C520" s="1321" t="s">
        <v>628</v>
      </c>
      <c r="D520" s="1322" t="s">
        <v>629</v>
      </c>
      <c r="E520" s="1323"/>
      <c r="F520" s="1323"/>
      <c r="G520" s="1323"/>
      <c r="H520" s="1323"/>
      <c r="I520" s="1323"/>
      <c r="J520" s="1323"/>
      <c r="K520" s="1323"/>
      <c r="L520" s="1178"/>
      <c r="M520" s="1178"/>
      <c r="N520" s="1178"/>
      <c r="O520" s="1178"/>
      <c r="P520" s="1178"/>
      <c r="Q520" s="1178"/>
      <c r="R520" s="1178"/>
      <c r="S520" s="1178"/>
      <c r="T520" s="1178"/>
      <c r="U520" s="1178"/>
      <c r="V520" s="1178"/>
      <c r="W520" s="1178"/>
      <c r="X520" s="1178"/>
      <c r="Y520" s="1178"/>
      <c r="Z520" s="1178"/>
    </row>
    <row r="521" spans="1:26" ht="22.5" customHeight="1">
      <c r="A521" s="1280"/>
      <c r="B521" s="1220" t="s">
        <v>622</v>
      </c>
      <c r="C521" s="1321">
        <v>45</v>
      </c>
      <c r="D521" s="1262" t="s">
        <v>629</v>
      </c>
      <c r="E521" s="1263"/>
      <c r="F521" s="1263"/>
      <c r="G521" s="1263"/>
      <c r="H521" s="1263"/>
      <c r="I521" s="1263"/>
      <c r="J521" s="1263"/>
      <c r="K521" s="1263"/>
      <c r="L521" s="1178"/>
      <c r="M521" s="1178"/>
      <c r="N521" s="1178"/>
      <c r="O521" s="1178"/>
      <c r="P521" s="1178"/>
      <c r="Q521" s="1178"/>
      <c r="R521" s="1178"/>
      <c r="S521" s="1178"/>
      <c r="T521" s="1178"/>
      <c r="U521" s="1178"/>
      <c r="V521" s="1178"/>
      <c r="W521" s="1178"/>
      <c r="X521" s="1178"/>
      <c r="Y521" s="1178"/>
      <c r="Z521" s="1178"/>
    </row>
    <row r="522" spans="1:26" ht="22.5" customHeight="1">
      <c r="A522" s="1280"/>
      <c r="B522" s="1220" t="s">
        <v>623</v>
      </c>
      <c r="C522" s="1321" t="s">
        <v>628</v>
      </c>
      <c r="D522" s="1262" t="s">
        <v>629</v>
      </c>
      <c r="E522" s="1263"/>
      <c r="F522" s="1263"/>
      <c r="G522" s="1263"/>
      <c r="H522" s="1263"/>
      <c r="I522" s="1263"/>
      <c r="J522" s="1263"/>
      <c r="K522" s="1263"/>
      <c r="L522" s="1178"/>
      <c r="M522" s="1178"/>
      <c r="N522" s="1178"/>
      <c r="O522" s="1178"/>
      <c r="P522" s="1178"/>
      <c r="Q522" s="1178"/>
      <c r="R522" s="1178"/>
      <c r="S522" s="1178"/>
      <c r="T522" s="1178"/>
      <c r="U522" s="1178"/>
      <c r="V522" s="1178"/>
      <c r="W522" s="1178"/>
      <c r="X522" s="1178"/>
      <c r="Y522" s="1178"/>
      <c r="Z522" s="1178"/>
    </row>
    <row r="523" spans="1:26" ht="22.5" customHeight="1">
      <c r="A523" s="1280"/>
      <c r="B523" s="1220" t="s">
        <v>624</v>
      </c>
      <c r="C523" s="1321">
        <v>45</v>
      </c>
      <c r="D523" s="1262" t="s">
        <v>629</v>
      </c>
      <c r="E523" s="1263"/>
      <c r="F523" s="1263"/>
      <c r="G523" s="1263"/>
      <c r="H523" s="1263"/>
      <c r="I523" s="1263"/>
      <c r="J523" s="1263"/>
      <c r="K523" s="1263"/>
      <c r="L523" s="1178"/>
      <c r="M523" s="1178"/>
      <c r="N523" s="1178"/>
      <c r="O523" s="1178"/>
      <c r="P523" s="1178"/>
      <c r="Q523" s="1178"/>
      <c r="R523" s="1178"/>
      <c r="S523" s="1178"/>
      <c r="T523" s="1178"/>
      <c r="U523" s="1178"/>
      <c r="V523" s="1178"/>
      <c r="W523" s="1178"/>
      <c r="X523" s="1178"/>
      <c r="Y523" s="1178"/>
      <c r="Z523" s="1178"/>
    </row>
    <row r="524" spans="1:26" ht="27.75" customHeight="1">
      <c r="A524" s="1234"/>
      <c r="B524" s="1220"/>
      <c r="C524" s="1255"/>
      <c r="D524" s="1253" t="s">
        <v>202</v>
      </c>
      <c r="E524" s="1203"/>
      <c r="F524" s="1203"/>
      <c r="G524" s="1203"/>
      <c r="H524" s="1203"/>
      <c r="I524" s="1203"/>
      <c r="J524" s="1203">
        <f t="shared" ref="J524:J564" si="18">SUM(E524:I524)</f>
        <v>0</v>
      </c>
      <c r="K524" s="1203" t="e">
        <f t="shared" ref="K524:K565" si="19">J524/E524</f>
        <v>#DIV/0!</v>
      </c>
      <c r="L524" s="1203"/>
      <c r="M524" s="1178"/>
      <c r="N524" s="1178"/>
      <c r="O524" s="1178"/>
      <c r="P524" s="1178"/>
      <c r="Q524" s="1178"/>
      <c r="R524" s="1178"/>
      <c r="S524" s="1178"/>
      <c r="T524" s="1178"/>
      <c r="U524" s="1178"/>
      <c r="V524" s="1178"/>
      <c r="W524" s="1178"/>
      <c r="X524" s="1178"/>
      <c r="Y524" s="1178"/>
      <c r="Z524" s="1178"/>
    </row>
    <row r="525" spans="1:26" ht="27.75" customHeight="1">
      <c r="A525" s="1234"/>
      <c r="B525" s="1220"/>
      <c r="C525" s="1255"/>
      <c r="D525" s="1253" t="s">
        <v>205</v>
      </c>
      <c r="E525" s="1203"/>
      <c r="F525" s="1203"/>
      <c r="G525" s="1203"/>
      <c r="H525" s="1203"/>
      <c r="I525" s="1203"/>
      <c r="J525" s="1203">
        <f t="shared" si="18"/>
        <v>0</v>
      </c>
      <c r="K525" s="1203" t="e">
        <f t="shared" si="19"/>
        <v>#DIV/0!</v>
      </c>
      <c r="L525" s="1203"/>
      <c r="M525" s="1178"/>
      <c r="N525" s="1178"/>
      <c r="O525" s="1178"/>
      <c r="P525" s="1178"/>
      <c r="Q525" s="1178"/>
      <c r="R525" s="1178"/>
      <c r="S525" s="1178"/>
      <c r="T525" s="1178"/>
      <c r="U525" s="1178"/>
      <c r="V525" s="1178"/>
      <c r="W525" s="1178"/>
      <c r="X525" s="1178"/>
      <c r="Y525" s="1178"/>
      <c r="Z525" s="1178"/>
    </row>
    <row r="526" spans="1:26" ht="27.75" customHeight="1">
      <c r="A526" s="1234"/>
      <c r="B526" s="1220"/>
      <c r="C526" s="1255"/>
      <c r="D526" s="1253" t="s">
        <v>210</v>
      </c>
      <c r="E526" s="1203"/>
      <c r="F526" s="1203"/>
      <c r="G526" s="1203"/>
      <c r="H526" s="1203"/>
      <c r="I526" s="1203"/>
      <c r="J526" s="1203">
        <f t="shared" si="18"/>
        <v>0</v>
      </c>
      <c r="K526" s="1203" t="e">
        <f t="shared" si="19"/>
        <v>#DIV/0!</v>
      </c>
      <c r="L526" s="1203"/>
      <c r="M526" s="1178"/>
      <c r="N526" s="1178"/>
      <c r="O526" s="1178"/>
      <c r="P526" s="1178"/>
      <c r="Q526" s="1178"/>
      <c r="R526" s="1178"/>
      <c r="S526" s="1178"/>
      <c r="T526" s="1178"/>
      <c r="U526" s="1178"/>
      <c r="V526" s="1178"/>
      <c r="W526" s="1178"/>
      <c r="X526" s="1178"/>
      <c r="Y526" s="1178"/>
      <c r="Z526" s="1178"/>
    </row>
    <row r="527" spans="1:26" ht="27.75" customHeight="1">
      <c r="A527" s="1234"/>
      <c r="B527" s="1220"/>
      <c r="C527" s="1255"/>
      <c r="D527" s="1253" t="s">
        <v>213</v>
      </c>
      <c r="E527" s="1203"/>
      <c r="F527" s="1203"/>
      <c r="G527" s="1203"/>
      <c r="H527" s="1203"/>
      <c r="I527" s="1203"/>
      <c r="J527" s="1203">
        <f t="shared" si="18"/>
        <v>0</v>
      </c>
      <c r="K527" s="1203" t="e">
        <f t="shared" si="19"/>
        <v>#DIV/0!</v>
      </c>
      <c r="L527" s="1203"/>
      <c r="M527" s="1178"/>
      <c r="N527" s="1178"/>
      <c r="O527" s="1178"/>
      <c r="P527" s="1178"/>
      <c r="Q527" s="1178"/>
      <c r="R527" s="1178"/>
      <c r="S527" s="1178"/>
      <c r="T527" s="1178"/>
      <c r="U527" s="1178"/>
      <c r="V527" s="1178"/>
      <c r="W527" s="1178"/>
      <c r="X527" s="1178"/>
      <c r="Y527" s="1178"/>
      <c r="Z527" s="1178"/>
    </row>
    <row r="528" spans="1:26" ht="27.75" customHeight="1">
      <c r="A528" s="1234"/>
      <c r="B528" s="1220"/>
      <c r="C528" s="1255"/>
      <c r="D528" s="1253" t="s">
        <v>216</v>
      </c>
      <c r="E528" s="1203"/>
      <c r="F528" s="1203"/>
      <c r="G528" s="1203"/>
      <c r="H528" s="1203"/>
      <c r="I528" s="1203"/>
      <c r="J528" s="1203">
        <f t="shared" si="18"/>
        <v>0</v>
      </c>
      <c r="K528" s="1203" t="e">
        <f t="shared" si="19"/>
        <v>#DIV/0!</v>
      </c>
      <c r="L528" s="1203"/>
      <c r="M528" s="1178"/>
      <c r="N528" s="1178"/>
      <c r="O528" s="1178"/>
      <c r="P528" s="1178"/>
      <c r="Q528" s="1178"/>
      <c r="R528" s="1178"/>
      <c r="S528" s="1178"/>
      <c r="T528" s="1178"/>
      <c r="U528" s="1178"/>
      <c r="V528" s="1178"/>
      <c r="W528" s="1178"/>
      <c r="X528" s="1178"/>
      <c r="Y528" s="1178"/>
      <c r="Z528" s="1178"/>
    </row>
    <row r="529" spans="1:26" ht="27.75" customHeight="1">
      <c r="A529" s="1234"/>
      <c r="B529" s="1220"/>
      <c r="C529" s="1255"/>
      <c r="D529" s="1253" t="s">
        <v>218</v>
      </c>
      <c r="E529" s="1203"/>
      <c r="F529" s="1203"/>
      <c r="G529" s="1203"/>
      <c r="H529" s="1203"/>
      <c r="I529" s="1203"/>
      <c r="J529" s="1203">
        <f t="shared" si="18"/>
        <v>0</v>
      </c>
      <c r="K529" s="1203" t="e">
        <f t="shared" si="19"/>
        <v>#DIV/0!</v>
      </c>
      <c r="L529" s="1203"/>
      <c r="M529" s="1178"/>
      <c r="N529" s="1178"/>
      <c r="O529" s="1178"/>
      <c r="P529" s="1178"/>
      <c r="Q529" s="1178"/>
      <c r="R529" s="1178"/>
      <c r="S529" s="1178"/>
      <c r="T529" s="1178"/>
      <c r="U529" s="1178"/>
      <c r="V529" s="1178"/>
      <c r="W529" s="1178"/>
      <c r="X529" s="1178"/>
      <c r="Y529" s="1178"/>
      <c r="Z529" s="1178"/>
    </row>
    <row r="530" spans="1:26" ht="27.75" customHeight="1">
      <c r="A530" s="1234"/>
      <c r="B530" s="1220"/>
      <c r="C530" s="1255"/>
      <c r="D530" s="1253" t="s">
        <v>220</v>
      </c>
      <c r="E530" s="1203"/>
      <c r="F530" s="1203"/>
      <c r="G530" s="1203"/>
      <c r="H530" s="1203"/>
      <c r="I530" s="1203"/>
      <c r="J530" s="1203">
        <f t="shared" si="18"/>
        <v>0</v>
      </c>
      <c r="K530" s="1203" t="e">
        <f t="shared" si="19"/>
        <v>#DIV/0!</v>
      </c>
      <c r="L530" s="1203"/>
      <c r="M530" s="1178"/>
      <c r="N530" s="1178"/>
      <c r="O530" s="1178"/>
      <c r="P530" s="1178"/>
      <c r="Q530" s="1178"/>
      <c r="R530" s="1178"/>
      <c r="S530" s="1178"/>
      <c r="T530" s="1178"/>
      <c r="U530" s="1178"/>
      <c r="V530" s="1178"/>
      <c r="W530" s="1178"/>
      <c r="X530" s="1178"/>
      <c r="Y530" s="1178"/>
      <c r="Z530" s="1178"/>
    </row>
    <row r="531" spans="1:26" ht="27.75" customHeight="1">
      <c r="A531" s="1234"/>
      <c r="B531" s="1220"/>
      <c r="C531" s="1255"/>
      <c r="D531" s="1253" t="s">
        <v>223</v>
      </c>
      <c r="E531" s="1203"/>
      <c r="F531" s="1203"/>
      <c r="G531" s="1203"/>
      <c r="H531" s="1203"/>
      <c r="I531" s="1203"/>
      <c r="J531" s="1203">
        <f t="shared" si="18"/>
        <v>0</v>
      </c>
      <c r="K531" s="1203" t="e">
        <f t="shared" si="19"/>
        <v>#DIV/0!</v>
      </c>
      <c r="L531" s="1203"/>
      <c r="M531" s="1178"/>
      <c r="N531" s="1178"/>
      <c r="O531" s="1178"/>
      <c r="P531" s="1178"/>
      <c r="Q531" s="1178"/>
      <c r="R531" s="1178"/>
      <c r="S531" s="1178"/>
      <c r="T531" s="1178"/>
      <c r="U531" s="1178"/>
      <c r="V531" s="1178"/>
      <c r="W531" s="1178"/>
      <c r="X531" s="1178"/>
      <c r="Y531" s="1178"/>
      <c r="Z531" s="1178"/>
    </row>
    <row r="532" spans="1:26" ht="27.75" customHeight="1">
      <c r="A532" s="1234"/>
      <c r="B532" s="1220"/>
      <c r="C532" s="1255"/>
      <c r="D532" s="1253" t="s">
        <v>225</v>
      </c>
      <c r="E532" s="1203"/>
      <c r="F532" s="1203"/>
      <c r="G532" s="1203"/>
      <c r="H532" s="1203"/>
      <c r="I532" s="1203"/>
      <c r="J532" s="1203">
        <f t="shared" si="18"/>
        <v>0</v>
      </c>
      <c r="K532" s="1203" t="e">
        <f t="shared" si="19"/>
        <v>#DIV/0!</v>
      </c>
      <c r="L532" s="1203"/>
      <c r="M532" s="1178"/>
      <c r="N532" s="1178"/>
      <c r="O532" s="1178"/>
      <c r="P532" s="1178"/>
      <c r="Q532" s="1178"/>
      <c r="R532" s="1178"/>
      <c r="S532" s="1178"/>
      <c r="T532" s="1178"/>
      <c r="U532" s="1178"/>
      <c r="V532" s="1178"/>
      <c r="W532" s="1178"/>
      <c r="X532" s="1178"/>
      <c r="Y532" s="1178"/>
      <c r="Z532" s="1178"/>
    </row>
    <row r="533" spans="1:26" ht="27.75" customHeight="1">
      <c r="A533" s="1234"/>
      <c r="B533" s="1220"/>
      <c r="C533" s="1255"/>
      <c r="D533" s="1253" t="s">
        <v>227</v>
      </c>
      <c r="E533" s="1203"/>
      <c r="F533" s="1203"/>
      <c r="G533" s="1203"/>
      <c r="H533" s="1203"/>
      <c r="I533" s="1203"/>
      <c r="J533" s="1203">
        <f t="shared" si="18"/>
        <v>0</v>
      </c>
      <c r="K533" s="1203" t="e">
        <f t="shared" si="19"/>
        <v>#DIV/0!</v>
      </c>
      <c r="L533" s="1203"/>
      <c r="M533" s="1178"/>
      <c r="N533" s="1178"/>
      <c r="O533" s="1178"/>
      <c r="P533" s="1178"/>
      <c r="Q533" s="1178"/>
      <c r="R533" s="1178"/>
      <c r="S533" s="1178"/>
      <c r="T533" s="1178"/>
      <c r="U533" s="1178"/>
      <c r="V533" s="1178"/>
      <c r="W533" s="1178"/>
      <c r="X533" s="1178"/>
      <c r="Y533" s="1178"/>
      <c r="Z533" s="1178"/>
    </row>
    <row r="534" spans="1:26" ht="27.75" customHeight="1">
      <c r="A534" s="1234"/>
      <c r="B534" s="1220"/>
      <c r="C534" s="1255"/>
      <c r="D534" s="1253" t="s">
        <v>229</v>
      </c>
      <c r="E534" s="1203"/>
      <c r="F534" s="1203"/>
      <c r="G534" s="1203"/>
      <c r="H534" s="1203"/>
      <c r="I534" s="1203"/>
      <c r="J534" s="1203">
        <f t="shared" si="18"/>
        <v>0</v>
      </c>
      <c r="K534" s="1203" t="e">
        <f t="shared" si="19"/>
        <v>#DIV/0!</v>
      </c>
      <c r="L534" s="1203"/>
      <c r="M534" s="1178"/>
      <c r="N534" s="1178"/>
      <c r="O534" s="1178"/>
      <c r="P534" s="1178"/>
      <c r="Q534" s="1178"/>
      <c r="R534" s="1178"/>
      <c r="S534" s="1178"/>
      <c r="T534" s="1178"/>
      <c r="U534" s="1178"/>
      <c r="V534" s="1178"/>
      <c r="W534" s="1178"/>
      <c r="X534" s="1178"/>
      <c r="Y534" s="1178"/>
      <c r="Z534" s="1178"/>
    </row>
    <row r="535" spans="1:26" ht="27.75" customHeight="1">
      <c r="A535" s="1234"/>
      <c r="B535" s="1220"/>
      <c r="C535" s="1255"/>
      <c r="D535" s="1253" t="s">
        <v>234</v>
      </c>
      <c r="E535" s="1203"/>
      <c r="F535" s="1203"/>
      <c r="G535" s="1203"/>
      <c r="H535" s="1203"/>
      <c r="I535" s="1203"/>
      <c r="J535" s="1203">
        <f t="shared" si="18"/>
        <v>0</v>
      </c>
      <c r="K535" s="1203" t="e">
        <f t="shared" si="19"/>
        <v>#DIV/0!</v>
      </c>
      <c r="L535" s="1203"/>
      <c r="M535" s="1178"/>
      <c r="N535" s="1178"/>
      <c r="O535" s="1178"/>
      <c r="P535" s="1178"/>
      <c r="Q535" s="1178"/>
      <c r="R535" s="1178"/>
      <c r="S535" s="1178"/>
      <c r="T535" s="1178"/>
      <c r="U535" s="1178"/>
      <c r="V535" s="1178"/>
      <c r="W535" s="1178"/>
      <c r="X535" s="1178"/>
      <c r="Y535" s="1178"/>
      <c r="Z535" s="1178"/>
    </row>
    <row r="536" spans="1:26" ht="27.75" customHeight="1">
      <c r="A536" s="1234"/>
      <c r="B536" s="1220"/>
      <c r="C536" s="1255"/>
      <c r="D536" s="1253" t="s">
        <v>236</v>
      </c>
      <c r="E536" s="1203"/>
      <c r="F536" s="1203"/>
      <c r="G536" s="1203"/>
      <c r="H536" s="1203"/>
      <c r="I536" s="1203"/>
      <c r="J536" s="1203">
        <f t="shared" si="18"/>
        <v>0</v>
      </c>
      <c r="K536" s="1203" t="e">
        <f t="shared" si="19"/>
        <v>#DIV/0!</v>
      </c>
      <c r="L536" s="1203"/>
      <c r="M536" s="1178"/>
      <c r="N536" s="1178"/>
      <c r="O536" s="1178"/>
      <c r="P536" s="1178"/>
      <c r="Q536" s="1178"/>
      <c r="R536" s="1178"/>
      <c r="S536" s="1178"/>
      <c r="T536" s="1178"/>
      <c r="U536" s="1178"/>
      <c r="V536" s="1178"/>
      <c r="W536" s="1178"/>
      <c r="X536" s="1178"/>
      <c r="Y536" s="1178"/>
      <c r="Z536" s="1178"/>
    </row>
    <row r="537" spans="1:26" ht="27.75" customHeight="1">
      <c r="A537" s="1234"/>
      <c r="B537" s="1220"/>
      <c r="C537" s="1255"/>
      <c r="D537" s="1253" t="s">
        <v>241</v>
      </c>
      <c r="E537" s="1203"/>
      <c r="F537" s="1203"/>
      <c r="G537" s="1203"/>
      <c r="H537" s="1203"/>
      <c r="I537" s="1203"/>
      <c r="J537" s="1203">
        <f t="shared" si="18"/>
        <v>0</v>
      </c>
      <c r="K537" s="1203" t="e">
        <f t="shared" si="19"/>
        <v>#DIV/0!</v>
      </c>
      <c r="L537" s="1203"/>
      <c r="M537" s="1178"/>
      <c r="N537" s="1178"/>
      <c r="O537" s="1178"/>
      <c r="P537" s="1178"/>
      <c r="Q537" s="1178"/>
      <c r="R537" s="1178"/>
      <c r="S537" s="1178"/>
      <c r="T537" s="1178"/>
      <c r="U537" s="1178"/>
      <c r="V537" s="1178"/>
      <c r="W537" s="1178"/>
      <c r="X537" s="1178"/>
      <c r="Y537" s="1178"/>
      <c r="Z537" s="1178"/>
    </row>
    <row r="538" spans="1:26" ht="27.75" customHeight="1">
      <c r="A538" s="1234"/>
      <c r="B538" s="1220"/>
      <c r="C538" s="1255"/>
      <c r="D538" s="1253" t="s">
        <v>243</v>
      </c>
      <c r="E538" s="1203"/>
      <c r="F538" s="1203"/>
      <c r="G538" s="1203"/>
      <c r="H538" s="1203"/>
      <c r="I538" s="1203"/>
      <c r="J538" s="1203">
        <f t="shared" si="18"/>
        <v>0</v>
      </c>
      <c r="K538" s="1203" t="e">
        <f t="shared" si="19"/>
        <v>#DIV/0!</v>
      </c>
      <c r="L538" s="1203"/>
      <c r="M538" s="1178"/>
      <c r="N538" s="1178"/>
      <c r="O538" s="1178"/>
      <c r="P538" s="1178"/>
      <c r="Q538" s="1178"/>
      <c r="R538" s="1178"/>
      <c r="S538" s="1178"/>
      <c r="T538" s="1178"/>
      <c r="U538" s="1178"/>
      <c r="V538" s="1178"/>
      <c r="W538" s="1178"/>
      <c r="X538" s="1178"/>
      <c r="Y538" s="1178"/>
      <c r="Z538" s="1178"/>
    </row>
    <row r="539" spans="1:26" ht="27.75" customHeight="1">
      <c r="A539" s="1234"/>
      <c r="B539" s="1220"/>
      <c r="C539" s="1255"/>
      <c r="D539" s="1253" t="s">
        <v>246</v>
      </c>
      <c r="E539" s="1203"/>
      <c r="F539" s="1203"/>
      <c r="G539" s="1203"/>
      <c r="H539" s="1203"/>
      <c r="I539" s="1203"/>
      <c r="J539" s="1203">
        <f t="shared" si="18"/>
        <v>0</v>
      </c>
      <c r="K539" s="1203" t="e">
        <f t="shared" si="19"/>
        <v>#DIV/0!</v>
      </c>
      <c r="L539" s="1203"/>
      <c r="M539" s="1178"/>
      <c r="N539" s="1178"/>
      <c r="O539" s="1178"/>
      <c r="P539" s="1178"/>
      <c r="Q539" s="1178"/>
      <c r="R539" s="1178"/>
      <c r="S539" s="1178"/>
      <c r="T539" s="1178"/>
      <c r="U539" s="1178"/>
      <c r="V539" s="1178"/>
      <c r="W539" s="1178"/>
      <c r="X539" s="1178"/>
      <c r="Y539" s="1178"/>
      <c r="Z539" s="1178"/>
    </row>
    <row r="540" spans="1:26" ht="27.75" customHeight="1">
      <c r="A540" s="1234"/>
      <c r="B540" s="1220"/>
      <c r="C540" s="1255"/>
      <c r="D540" s="1253" t="s">
        <v>249</v>
      </c>
      <c r="E540" s="1203"/>
      <c r="F540" s="1203"/>
      <c r="G540" s="1203"/>
      <c r="H540" s="1203"/>
      <c r="I540" s="1203"/>
      <c r="J540" s="1203">
        <f t="shared" si="18"/>
        <v>0</v>
      </c>
      <c r="K540" s="1203" t="e">
        <f t="shared" si="19"/>
        <v>#DIV/0!</v>
      </c>
      <c r="L540" s="1203"/>
      <c r="M540" s="1178"/>
      <c r="N540" s="1178"/>
      <c r="O540" s="1178"/>
      <c r="P540" s="1178"/>
      <c r="Q540" s="1178"/>
      <c r="R540" s="1178"/>
      <c r="S540" s="1178"/>
      <c r="T540" s="1178"/>
      <c r="U540" s="1178"/>
      <c r="V540" s="1178"/>
      <c r="W540" s="1178"/>
      <c r="X540" s="1178"/>
      <c r="Y540" s="1178"/>
      <c r="Z540" s="1178"/>
    </row>
    <row r="541" spans="1:26" ht="27.75" customHeight="1">
      <c r="A541" s="1234"/>
      <c r="B541" s="1220"/>
      <c r="C541" s="1255"/>
      <c r="D541" s="1253" t="s">
        <v>253</v>
      </c>
      <c r="E541" s="1203"/>
      <c r="F541" s="1203"/>
      <c r="G541" s="1203"/>
      <c r="H541" s="1203"/>
      <c r="I541" s="1203"/>
      <c r="J541" s="1203">
        <f t="shared" si="18"/>
        <v>0</v>
      </c>
      <c r="K541" s="1203" t="e">
        <f t="shared" si="19"/>
        <v>#DIV/0!</v>
      </c>
      <c r="L541" s="1203"/>
      <c r="M541" s="1178"/>
      <c r="N541" s="1178"/>
      <c r="O541" s="1178"/>
      <c r="P541" s="1178"/>
      <c r="Q541" s="1178"/>
      <c r="R541" s="1178"/>
      <c r="S541" s="1178"/>
      <c r="T541" s="1178"/>
      <c r="U541" s="1178"/>
      <c r="V541" s="1178"/>
      <c r="W541" s="1178"/>
      <c r="X541" s="1178"/>
      <c r="Y541" s="1178"/>
      <c r="Z541" s="1178"/>
    </row>
    <row r="542" spans="1:26" ht="27.75" customHeight="1">
      <c r="A542" s="1234"/>
      <c r="B542" s="1220"/>
      <c r="C542" s="1255"/>
      <c r="D542" s="1253" t="s">
        <v>256</v>
      </c>
      <c r="E542" s="1203"/>
      <c r="F542" s="1203"/>
      <c r="G542" s="1203"/>
      <c r="H542" s="1203"/>
      <c r="I542" s="1203"/>
      <c r="J542" s="1203">
        <f t="shared" si="18"/>
        <v>0</v>
      </c>
      <c r="K542" s="1203" t="e">
        <f t="shared" si="19"/>
        <v>#DIV/0!</v>
      </c>
      <c r="L542" s="1203"/>
      <c r="M542" s="1178"/>
      <c r="N542" s="1178"/>
      <c r="O542" s="1178"/>
      <c r="P542" s="1178"/>
      <c r="Q542" s="1178"/>
      <c r="R542" s="1178"/>
      <c r="S542" s="1178"/>
      <c r="T542" s="1178"/>
      <c r="U542" s="1178"/>
      <c r="V542" s="1178"/>
      <c r="W542" s="1178"/>
      <c r="X542" s="1178"/>
      <c r="Y542" s="1178"/>
      <c r="Z542" s="1178"/>
    </row>
    <row r="543" spans="1:26" ht="27.75" customHeight="1">
      <c r="A543" s="1234"/>
      <c r="B543" s="1220"/>
      <c r="C543" s="1255"/>
      <c r="D543" s="1253" t="s">
        <v>259</v>
      </c>
      <c r="E543" s="1203"/>
      <c r="F543" s="1203"/>
      <c r="G543" s="1203"/>
      <c r="H543" s="1203"/>
      <c r="I543" s="1203"/>
      <c r="J543" s="1203">
        <f t="shared" si="18"/>
        <v>0</v>
      </c>
      <c r="K543" s="1203" t="e">
        <f t="shared" si="19"/>
        <v>#DIV/0!</v>
      </c>
      <c r="L543" s="1203"/>
      <c r="M543" s="1178"/>
      <c r="N543" s="1178"/>
      <c r="O543" s="1178"/>
      <c r="P543" s="1178"/>
      <c r="Q543" s="1178"/>
      <c r="R543" s="1178"/>
      <c r="S543" s="1178"/>
      <c r="T543" s="1178"/>
      <c r="U543" s="1178"/>
      <c r="V543" s="1178"/>
      <c r="W543" s="1178"/>
      <c r="X543" s="1178"/>
      <c r="Y543" s="1178"/>
      <c r="Z543" s="1178"/>
    </row>
    <row r="544" spans="1:26" ht="27.75" customHeight="1">
      <c r="A544" s="1234"/>
      <c r="B544" s="1220"/>
      <c r="C544" s="1255"/>
      <c r="D544" s="1253" t="s">
        <v>261</v>
      </c>
      <c r="E544" s="1203"/>
      <c r="F544" s="1203"/>
      <c r="G544" s="1203"/>
      <c r="H544" s="1203"/>
      <c r="I544" s="1203"/>
      <c r="J544" s="1203">
        <f t="shared" si="18"/>
        <v>0</v>
      </c>
      <c r="K544" s="1203" t="e">
        <f t="shared" si="19"/>
        <v>#DIV/0!</v>
      </c>
      <c r="L544" s="1203"/>
      <c r="M544" s="1178"/>
      <c r="N544" s="1178"/>
      <c r="O544" s="1178"/>
      <c r="P544" s="1178"/>
      <c r="Q544" s="1178"/>
      <c r="R544" s="1178"/>
      <c r="S544" s="1178"/>
      <c r="T544" s="1178"/>
      <c r="U544" s="1178"/>
      <c r="V544" s="1178"/>
      <c r="W544" s="1178"/>
      <c r="X544" s="1178"/>
      <c r="Y544" s="1178"/>
      <c r="Z544" s="1178"/>
    </row>
    <row r="545" spans="1:26" ht="27.75" customHeight="1">
      <c r="A545" s="1234"/>
      <c r="B545" s="1220"/>
      <c r="C545" s="1255"/>
      <c r="D545" s="1253" t="s">
        <v>263</v>
      </c>
      <c r="E545" s="1203"/>
      <c r="F545" s="1203"/>
      <c r="G545" s="1203"/>
      <c r="H545" s="1203"/>
      <c r="I545" s="1203"/>
      <c r="J545" s="1203">
        <f t="shared" si="18"/>
        <v>0</v>
      </c>
      <c r="K545" s="1203" t="e">
        <f t="shared" si="19"/>
        <v>#DIV/0!</v>
      </c>
      <c r="L545" s="1203"/>
      <c r="M545" s="1178"/>
      <c r="N545" s="1178"/>
      <c r="O545" s="1178"/>
      <c r="P545" s="1178"/>
      <c r="Q545" s="1178"/>
      <c r="R545" s="1178"/>
      <c r="S545" s="1178"/>
      <c r="T545" s="1178"/>
      <c r="U545" s="1178"/>
      <c r="V545" s="1178"/>
      <c r="W545" s="1178"/>
      <c r="X545" s="1178"/>
      <c r="Y545" s="1178"/>
      <c r="Z545" s="1178"/>
    </row>
    <row r="546" spans="1:26" ht="27.75" customHeight="1">
      <c r="A546" s="1234"/>
      <c r="B546" s="1220"/>
      <c r="C546" s="1255"/>
      <c r="D546" s="1253" t="s">
        <v>265</v>
      </c>
      <c r="E546" s="1203"/>
      <c r="F546" s="1203"/>
      <c r="G546" s="1203"/>
      <c r="H546" s="1203"/>
      <c r="I546" s="1203"/>
      <c r="J546" s="1203">
        <f t="shared" si="18"/>
        <v>0</v>
      </c>
      <c r="K546" s="1203" t="e">
        <f t="shared" si="19"/>
        <v>#DIV/0!</v>
      </c>
      <c r="L546" s="1203"/>
      <c r="M546" s="1178"/>
      <c r="N546" s="1178"/>
      <c r="O546" s="1178"/>
      <c r="P546" s="1178"/>
      <c r="Q546" s="1178"/>
      <c r="R546" s="1178"/>
      <c r="S546" s="1178"/>
      <c r="T546" s="1178"/>
      <c r="U546" s="1178"/>
      <c r="V546" s="1178"/>
      <c r="W546" s="1178"/>
      <c r="X546" s="1178"/>
      <c r="Y546" s="1178"/>
      <c r="Z546" s="1178"/>
    </row>
    <row r="547" spans="1:26" ht="27.75" customHeight="1">
      <c r="A547" s="1234"/>
      <c r="B547" s="1220"/>
      <c r="C547" s="1255"/>
      <c r="D547" s="1253" t="s">
        <v>269</v>
      </c>
      <c r="E547" s="1203"/>
      <c r="F547" s="1203"/>
      <c r="G547" s="1203"/>
      <c r="H547" s="1203"/>
      <c r="I547" s="1203"/>
      <c r="J547" s="1203">
        <f t="shared" si="18"/>
        <v>0</v>
      </c>
      <c r="K547" s="1203" t="e">
        <f t="shared" si="19"/>
        <v>#DIV/0!</v>
      </c>
      <c r="L547" s="1203"/>
      <c r="M547" s="1178"/>
      <c r="N547" s="1178"/>
      <c r="O547" s="1178"/>
      <c r="P547" s="1178"/>
      <c r="Q547" s="1178"/>
      <c r="R547" s="1178"/>
      <c r="S547" s="1178"/>
      <c r="T547" s="1178"/>
      <c r="U547" s="1178"/>
      <c r="V547" s="1178"/>
      <c r="W547" s="1178"/>
      <c r="X547" s="1178"/>
      <c r="Y547" s="1178"/>
      <c r="Z547" s="1178"/>
    </row>
    <row r="548" spans="1:26" ht="27.75" customHeight="1">
      <c r="A548" s="1234"/>
      <c r="B548" s="1220"/>
      <c r="C548" s="1255"/>
      <c r="D548" s="1253" t="s">
        <v>274</v>
      </c>
      <c r="E548" s="1203"/>
      <c r="F548" s="1203"/>
      <c r="G548" s="1203"/>
      <c r="H548" s="1203"/>
      <c r="I548" s="1203"/>
      <c r="J548" s="1203">
        <f t="shared" si="18"/>
        <v>0</v>
      </c>
      <c r="K548" s="1203" t="e">
        <f t="shared" si="19"/>
        <v>#DIV/0!</v>
      </c>
      <c r="L548" s="1203"/>
      <c r="M548" s="1178"/>
      <c r="N548" s="1178"/>
      <c r="O548" s="1178"/>
      <c r="P548" s="1178"/>
      <c r="Q548" s="1178"/>
      <c r="R548" s="1178"/>
      <c r="S548" s="1178"/>
      <c r="T548" s="1178"/>
      <c r="U548" s="1178"/>
      <c r="V548" s="1178"/>
      <c r="W548" s="1178"/>
      <c r="X548" s="1178"/>
      <c r="Y548" s="1178"/>
      <c r="Z548" s="1178"/>
    </row>
    <row r="549" spans="1:26" ht="27.75" customHeight="1">
      <c r="A549" s="1234"/>
      <c r="B549" s="1220"/>
      <c r="C549" s="1255"/>
      <c r="D549" s="1253" t="s">
        <v>277</v>
      </c>
      <c r="E549" s="1203"/>
      <c r="F549" s="1203"/>
      <c r="G549" s="1203"/>
      <c r="H549" s="1203"/>
      <c r="I549" s="1203"/>
      <c r="J549" s="1203">
        <f t="shared" si="18"/>
        <v>0</v>
      </c>
      <c r="K549" s="1203" t="e">
        <f t="shared" si="19"/>
        <v>#DIV/0!</v>
      </c>
      <c r="L549" s="1203"/>
      <c r="M549" s="1178"/>
      <c r="N549" s="1178"/>
      <c r="O549" s="1178"/>
      <c r="P549" s="1178"/>
      <c r="Q549" s="1178"/>
      <c r="R549" s="1178"/>
      <c r="S549" s="1178"/>
      <c r="T549" s="1178"/>
      <c r="U549" s="1178"/>
      <c r="V549" s="1178"/>
      <c r="W549" s="1178"/>
      <c r="X549" s="1178"/>
      <c r="Y549" s="1178"/>
      <c r="Z549" s="1178"/>
    </row>
    <row r="550" spans="1:26" ht="27.75" customHeight="1">
      <c r="A550" s="1234"/>
      <c r="B550" s="1220"/>
      <c r="C550" s="1255"/>
      <c r="D550" s="1253" t="s">
        <v>279</v>
      </c>
      <c r="E550" s="1203"/>
      <c r="F550" s="1203"/>
      <c r="G550" s="1203"/>
      <c r="H550" s="1203"/>
      <c r="I550" s="1203"/>
      <c r="J550" s="1203">
        <f t="shared" si="18"/>
        <v>0</v>
      </c>
      <c r="K550" s="1203" t="e">
        <f t="shared" si="19"/>
        <v>#DIV/0!</v>
      </c>
      <c r="L550" s="1203"/>
      <c r="M550" s="1178"/>
      <c r="N550" s="1178"/>
      <c r="O550" s="1178"/>
      <c r="P550" s="1178"/>
      <c r="Q550" s="1178"/>
      <c r="R550" s="1178"/>
      <c r="S550" s="1178"/>
      <c r="T550" s="1178"/>
      <c r="U550" s="1178"/>
      <c r="V550" s="1178"/>
      <c r="W550" s="1178"/>
      <c r="X550" s="1178"/>
      <c r="Y550" s="1178"/>
      <c r="Z550" s="1178"/>
    </row>
    <row r="551" spans="1:26" ht="27.75" customHeight="1">
      <c r="A551" s="1234"/>
      <c r="B551" s="1220"/>
      <c r="C551" s="1255"/>
      <c r="D551" s="1253" t="s">
        <v>283</v>
      </c>
      <c r="E551" s="1203"/>
      <c r="F551" s="1203"/>
      <c r="G551" s="1203"/>
      <c r="H551" s="1203"/>
      <c r="I551" s="1203"/>
      <c r="J551" s="1203">
        <f t="shared" si="18"/>
        <v>0</v>
      </c>
      <c r="K551" s="1203" t="e">
        <f t="shared" si="19"/>
        <v>#DIV/0!</v>
      </c>
      <c r="L551" s="1203"/>
      <c r="M551" s="1178"/>
      <c r="N551" s="1178"/>
      <c r="O551" s="1178"/>
      <c r="P551" s="1178"/>
      <c r="Q551" s="1178"/>
      <c r="R551" s="1178"/>
      <c r="S551" s="1178"/>
      <c r="T551" s="1178"/>
      <c r="U551" s="1178"/>
      <c r="V551" s="1178"/>
      <c r="W551" s="1178"/>
      <c r="X551" s="1178"/>
      <c r="Y551" s="1178"/>
      <c r="Z551" s="1178"/>
    </row>
    <row r="552" spans="1:26" ht="27.75" customHeight="1">
      <c r="A552" s="1234"/>
      <c r="B552" s="1220"/>
      <c r="C552" s="1255"/>
      <c r="D552" s="1253" t="s">
        <v>285</v>
      </c>
      <c r="E552" s="1203"/>
      <c r="F552" s="1203"/>
      <c r="G552" s="1203"/>
      <c r="H552" s="1203"/>
      <c r="I552" s="1203"/>
      <c r="J552" s="1203">
        <f t="shared" si="18"/>
        <v>0</v>
      </c>
      <c r="K552" s="1203" t="e">
        <f t="shared" si="19"/>
        <v>#DIV/0!</v>
      </c>
      <c r="L552" s="1203"/>
      <c r="M552" s="1178"/>
      <c r="N552" s="1178"/>
      <c r="O552" s="1178"/>
      <c r="P552" s="1178"/>
      <c r="Q552" s="1178"/>
      <c r="R552" s="1178"/>
      <c r="S552" s="1178"/>
      <c r="T552" s="1178"/>
      <c r="U552" s="1178"/>
      <c r="V552" s="1178"/>
      <c r="W552" s="1178"/>
      <c r="X552" s="1178"/>
      <c r="Y552" s="1178"/>
      <c r="Z552" s="1178"/>
    </row>
    <row r="553" spans="1:26" ht="27.75" customHeight="1">
      <c r="A553" s="1234"/>
      <c r="B553" s="1220"/>
      <c r="C553" s="1255"/>
      <c r="D553" s="1253" t="s">
        <v>287</v>
      </c>
      <c r="E553" s="1203"/>
      <c r="F553" s="1203"/>
      <c r="G553" s="1203"/>
      <c r="H553" s="1203"/>
      <c r="I553" s="1203"/>
      <c r="J553" s="1203">
        <f t="shared" si="18"/>
        <v>0</v>
      </c>
      <c r="K553" s="1203" t="e">
        <f t="shared" si="19"/>
        <v>#DIV/0!</v>
      </c>
      <c r="L553" s="1203"/>
      <c r="M553" s="1178"/>
      <c r="N553" s="1178"/>
      <c r="O553" s="1178"/>
      <c r="P553" s="1178"/>
      <c r="Q553" s="1178"/>
      <c r="R553" s="1178"/>
      <c r="S553" s="1178"/>
      <c r="T553" s="1178"/>
      <c r="U553" s="1178"/>
      <c r="V553" s="1178"/>
      <c r="W553" s="1178"/>
      <c r="X553" s="1178"/>
      <c r="Y553" s="1178"/>
      <c r="Z553" s="1178"/>
    </row>
    <row r="554" spans="1:26" ht="27.75" customHeight="1">
      <c r="A554" s="1234"/>
      <c r="B554" s="1220"/>
      <c r="C554" s="1255"/>
      <c r="D554" s="1253" t="s">
        <v>289</v>
      </c>
      <c r="E554" s="1203"/>
      <c r="F554" s="1203"/>
      <c r="G554" s="1203"/>
      <c r="H554" s="1203"/>
      <c r="I554" s="1203"/>
      <c r="J554" s="1203">
        <f t="shared" si="18"/>
        <v>0</v>
      </c>
      <c r="K554" s="1203" t="e">
        <f t="shared" si="19"/>
        <v>#DIV/0!</v>
      </c>
      <c r="L554" s="1203"/>
      <c r="M554" s="1178"/>
      <c r="N554" s="1178"/>
      <c r="O554" s="1178"/>
      <c r="P554" s="1178"/>
      <c r="Q554" s="1178"/>
      <c r="R554" s="1178"/>
      <c r="S554" s="1178"/>
      <c r="T554" s="1178"/>
      <c r="U554" s="1178"/>
      <c r="V554" s="1178"/>
      <c r="W554" s="1178"/>
      <c r="X554" s="1178"/>
      <c r="Y554" s="1178"/>
      <c r="Z554" s="1178"/>
    </row>
    <row r="555" spans="1:26" ht="27.75" customHeight="1">
      <c r="A555" s="1234"/>
      <c r="B555" s="1220"/>
      <c r="C555" s="1255"/>
      <c r="D555" s="1253" t="s">
        <v>291</v>
      </c>
      <c r="E555" s="1203"/>
      <c r="F555" s="1203"/>
      <c r="G555" s="1203"/>
      <c r="H555" s="1203"/>
      <c r="I555" s="1203"/>
      <c r="J555" s="1203">
        <f t="shared" si="18"/>
        <v>0</v>
      </c>
      <c r="K555" s="1203" t="e">
        <f t="shared" si="19"/>
        <v>#DIV/0!</v>
      </c>
      <c r="L555" s="1203"/>
      <c r="M555" s="1178"/>
      <c r="N555" s="1178"/>
      <c r="O555" s="1178"/>
      <c r="P555" s="1178"/>
      <c r="Q555" s="1178"/>
      <c r="R555" s="1178"/>
      <c r="S555" s="1178"/>
      <c r="T555" s="1178"/>
      <c r="U555" s="1178"/>
      <c r="V555" s="1178"/>
      <c r="W555" s="1178"/>
      <c r="X555" s="1178"/>
      <c r="Y555" s="1178"/>
      <c r="Z555" s="1178"/>
    </row>
    <row r="556" spans="1:26" ht="27.75" customHeight="1">
      <c r="A556" s="1234"/>
      <c r="B556" s="1220"/>
      <c r="C556" s="1255"/>
      <c r="D556" s="1253" t="s">
        <v>293</v>
      </c>
      <c r="E556" s="1203"/>
      <c r="F556" s="1203"/>
      <c r="G556" s="1203"/>
      <c r="H556" s="1203"/>
      <c r="I556" s="1203"/>
      <c r="J556" s="1203">
        <f t="shared" si="18"/>
        <v>0</v>
      </c>
      <c r="K556" s="1203" t="e">
        <f t="shared" si="19"/>
        <v>#DIV/0!</v>
      </c>
      <c r="L556" s="1203"/>
      <c r="M556" s="1178"/>
      <c r="N556" s="1178"/>
      <c r="O556" s="1178"/>
      <c r="P556" s="1178"/>
      <c r="Q556" s="1178"/>
      <c r="R556" s="1178"/>
      <c r="S556" s="1178"/>
      <c r="T556" s="1178"/>
      <c r="U556" s="1178"/>
      <c r="V556" s="1178"/>
      <c r="W556" s="1178"/>
      <c r="X556" s="1178"/>
      <c r="Y556" s="1178"/>
      <c r="Z556" s="1178"/>
    </row>
    <row r="557" spans="1:26" ht="27.75" customHeight="1">
      <c r="A557" s="1234"/>
      <c r="B557" s="1220"/>
      <c r="C557" s="1255"/>
      <c r="D557" s="1253" t="s">
        <v>295</v>
      </c>
      <c r="E557" s="1203"/>
      <c r="F557" s="1203"/>
      <c r="G557" s="1203"/>
      <c r="H557" s="1203"/>
      <c r="I557" s="1203"/>
      <c r="J557" s="1203">
        <f t="shared" si="18"/>
        <v>0</v>
      </c>
      <c r="K557" s="1203" t="e">
        <f t="shared" si="19"/>
        <v>#DIV/0!</v>
      </c>
      <c r="L557" s="1203"/>
      <c r="M557" s="1178"/>
      <c r="N557" s="1178"/>
      <c r="O557" s="1178"/>
      <c r="P557" s="1178"/>
      <c r="Q557" s="1178"/>
      <c r="R557" s="1178"/>
      <c r="S557" s="1178"/>
      <c r="T557" s="1178"/>
      <c r="U557" s="1178"/>
      <c r="V557" s="1178"/>
      <c r="W557" s="1178"/>
      <c r="X557" s="1178"/>
      <c r="Y557" s="1178"/>
      <c r="Z557" s="1178"/>
    </row>
    <row r="558" spans="1:26" ht="27.75" customHeight="1">
      <c r="A558" s="1234"/>
      <c r="B558" s="1220"/>
      <c r="C558" s="1255"/>
      <c r="D558" s="1253" t="s">
        <v>297</v>
      </c>
      <c r="E558" s="1203"/>
      <c r="F558" s="1203"/>
      <c r="G558" s="1203"/>
      <c r="H558" s="1203"/>
      <c r="I558" s="1203"/>
      <c r="J558" s="1203">
        <f t="shared" si="18"/>
        <v>0</v>
      </c>
      <c r="K558" s="1203" t="e">
        <f t="shared" si="19"/>
        <v>#DIV/0!</v>
      </c>
      <c r="L558" s="1203"/>
      <c r="M558" s="1178"/>
      <c r="N558" s="1178"/>
      <c r="O558" s="1178"/>
      <c r="P558" s="1178"/>
      <c r="Q558" s="1178"/>
      <c r="R558" s="1178"/>
      <c r="S558" s="1178"/>
      <c r="T558" s="1178"/>
      <c r="U558" s="1178"/>
      <c r="V558" s="1178"/>
      <c r="W558" s="1178"/>
      <c r="X558" s="1178"/>
      <c r="Y558" s="1178"/>
      <c r="Z558" s="1178"/>
    </row>
    <row r="559" spans="1:26" ht="27.75" customHeight="1">
      <c r="A559" s="1234"/>
      <c r="B559" s="1220"/>
      <c r="C559" s="1255"/>
      <c r="D559" s="1253" t="s">
        <v>299</v>
      </c>
      <c r="E559" s="1203"/>
      <c r="F559" s="1203"/>
      <c r="G559" s="1203"/>
      <c r="H559" s="1203"/>
      <c r="I559" s="1203"/>
      <c r="J559" s="1203">
        <f t="shared" si="18"/>
        <v>0</v>
      </c>
      <c r="K559" s="1203" t="e">
        <f t="shared" si="19"/>
        <v>#DIV/0!</v>
      </c>
      <c r="L559" s="1203"/>
      <c r="M559" s="1178"/>
      <c r="N559" s="1178"/>
      <c r="O559" s="1178"/>
      <c r="P559" s="1178"/>
      <c r="Q559" s="1178"/>
      <c r="R559" s="1178"/>
      <c r="S559" s="1178"/>
      <c r="T559" s="1178"/>
      <c r="U559" s="1178"/>
      <c r="V559" s="1178"/>
      <c r="W559" s="1178"/>
      <c r="X559" s="1178"/>
      <c r="Y559" s="1178"/>
      <c r="Z559" s="1178"/>
    </row>
    <row r="560" spans="1:26" ht="27.75" customHeight="1">
      <c r="A560" s="1234"/>
      <c r="B560" s="1220"/>
      <c r="C560" s="1255"/>
      <c r="D560" s="1253" t="s">
        <v>301</v>
      </c>
      <c r="E560" s="1203"/>
      <c r="F560" s="1203"/>
      <c r="G560" s="1203"/>
      <c r="H560" s="1203"/>
      <c r="I560" s="1203"/>
      <c r="J560" s="1203">
        <f t="shared" si="18"/>
        <v>0</v>
      </c>
      <c r="K560" s="1203" t="e">
        <f t="shared" si="19"/>
        <v>#DIV/0!</v>
      </c>
      <c r="L560" s="1203"/>
      <c r="M560" s="1178"/>
      <c r="N560" s="1178"/>
      <c r="O560" s="1178"/>
      <c r="P560" s="1178"/>
      <c r="Q560" s="1178"/>
      <c r="R560" s="1178"/>
      <c r="S560" s="1178"/>
      <c r="T560" s="1178"/>
      <c r="U560" s="1178"/>
      <c r="V560" s="1178"/>
      <c r="W560" s="1178"/>
      <c r="X560" s="1178"/>
      <c r="Y560" s="1178"/>
      <c r="Z560" s="1178"/>
    </row>
    <row r="561" spans="1:26" ht="27.75" customHeight="1">
      <c r="A561" s="1234"/>
      <c r="B561" s="1220"/>
      <c r="C561" s="1255"/>
      <c r="D561" s="1253" t="s">
        <v>302</v>
      </c>
      <c r="E561" s="1203"/>
      <c r="F561" s="1203"/>
      <c r="G561" s="1203"/>
      <c r="H561" s="1203"/>
      <c r="I561" s="1203"/>
      <c r="J561" s="1203">
        <f t="shared" si="18"/>
        <v>0</v>
      </c>
      <c r="K561" s="1203" t="e">
        <f t="shared" si="19"/>
        <v>#DIV/0!</v>
      </c>
      <c r="L561" s="1203"/>
      <c r="M561" s="1178"/>
      <c r="N561" s="1178"/>
      <c r="O561" s="1178"/>
      <c r="P561" s="1178"/>
      <c r="Q561" s="1178"/>
      <c r="R561" s="1178"/>
      <c r="S561" s="1178"/>
      <c r="T561" s="1178"/>
      <c r="U561" s="1178"/>
      <c r="V561" s="1178"/>
      <c r="W561" s="1178"/>
      <c r="X561" s="1178"/>
      <c r="Y561" s="1178"/>
      <c r="Z561" s="1178"/>
    </row>
    <row r="562" spans="1:26" ht="27.75" customHeight="1">
      <c r="A562" s="1234"/>
      <c r="B562" s="1220"/>
      <c r="C562" s="1255"/>
      <c r="D562" s="1253" t="s">
        <v>304</v>
      </c>
      <c r="E562" s="1203"/>
      <c r="F562" s="1203"/>
      <c r="G562" s="1203"/>
      <c r="H562" s="1203"/>
      <c r="I562" s="1203"/>
      <c r="J562" s="1203">
        <f t="shared" si="18"/>
        <v>0</v>
      </c>
      <c r="K562" s="1203" t="e">
        <f t="shared" si="19"/>
        <v>#DIV/0!</v>
      </c>
      <c r="L562" s="1203"/>
      <c r="M562" s="1178"/>
      <c r="N562" s="1178"/>
      <c r="O562" s="1178"/>
      <c r="P562" s="1178"/>
      <c r="Q562" s="1178"/>
      <c r="R562" s="1178"/>
      <c r="S562" s="1178"/>
      <c r="T562" s="1178"/>
      <c r="U562" s="1178"/>
      <c r="V562" s="1178"/>
      <c r="W562" s="1178"/>
      <c r="X562" s="1178"/>
      <c r="Y562" s="1178"/>
      <c r="Z562" s="1178"/>
    </row>
    <row r="563" spans="1:26" ht="27.75" customHeight="1">
      <c r="A563" s="1234"/>
      <c r="B563" s="1220"/>
      <c r="C563" s="1255"/>
      <c r="D563" s="1253" t="s">
        <v>306</v>
      </c>
      <c r="E563" s="1203"/>
      <c r="F563" s="1203"/>
      <c r="G563" s="1203"/>
      <c r="H563" s="1203"/>
      <c r="I563" s="1203"/>
      <c r="J563" s="1203">
        <f t="shared" si="18"/>
        <v>0</v>
      </c>
      <c r="K563" s="1203" t="e">
        <f t="shared" si="19"/>
        <v>#DIV/0!</v>
      </c>
      <c r="L563" s="1203"/>
      <c r="M563" s="1178"/>
      <c r="N563" s="1178"/>
      <c r="O563" s="1178"/>
      <c r="P563" s="1178"/>
      <c r="Q563" s="1178"/>
      <c r="R563" s="1178"/>
      <c r="S563" s="1178"/>
      <c r="T563" s="1178"/>
      <c r="U563" s="1178"/>
      <c r="V563" s="1178"/>
      <c r="W563" s="1178"/>
      <c r="X563" s="1178"/>
      <c r="Y563" s="1178"/>
      <c r="Z563" s="1178"/>
    </row>
    <row r="564" spans="1:26" ht="27.75" customHeight="1">
      <c r="A564" s="1234"/>
      <c r="B564" s="1220"/>
      <c r="C564" s="1255"/>
      <c r="D564" s="1253" t="s">
        <v>309</v>
      </c>
      <c r="E564" s="1203"/>
      <c r="F564" s="1203"/>
      <c r="G564" s="1203"/>
      <c r="H564" s="1203"/>
      <c r="I564" s="1203"/>
      <c r="J564" s="1203">
        <f t="shared" si="18"/>
        <v>0</v>
      </c>
      <c r="K564" s="1203" t="e">
        <f t="shared" si="19"/>
        <v>#DIV/0!</v>
      </c>
      <c r="L564" s="1203"/>
      <c r="M564" s="1178"/>
      <c r="N564" s="1178"/>
      <c r="O564" s="1178"/>
      <c r="P564" s="1178"/>
      <c r="Q564" s="1178"/>
      <c r="R564" s="1178"/>
      <c r="S564" s="1178"/>
      <c r="T564" s="1178"/>
      <c r="U564" s="1178"/>
      <c r="V564" s="1178"/>
      <c r="W564" s="1178"/>
      <c r="X564" s="1178"/>
      <c r="Y564" s="1178"/>
      <c r="Z564" s="1178"/>
    </row>
    <row r="565" spans="1:26" ht="27.75" customHeight="1">
      <c r="A565" s="1234"/>
      <c r="B565" s="1220"/>
      <c r="C565" s="1255"/>
      <c r="D565" s="1257" t="s">
        <v>41</v>
      </c>
      <c r="E565" s="1203"/>
      <c r="F565" s="1203"/>
      <c r="G565" s="1203"/>
      <c r="H565" s="1203"/>
      <c r="I565" s="1203"/>
      <c r="J565" s="1203">
        <f>SUM(J524:J564)</f>
        <v>0</v>
      </c>
      <c r="K565" s="1203" t="e">
        <f t="shared" si="19"/>
        <v>#DIV/0!</v>
      </c>
      <c r="L565" s="1203"/>
      <c r="M565" s="1178"/>
      <c r="N565" s="1178"/>
      <c r="O565" s="1178"/>
      <c r="P565" s="1178"/>
      <c r="Q565" s="1178"/>
      <c r="R565" s="1178"/>
      <c r="S565" s="1178"/>
      <c r="T565" s="1178"/>
      <c r="U565" s="1178"/>
      <c r="V565" s="1178"/>
      <c r="W565" s="1178"/>
      <c r="X565" s="1178"/>
      <c r="Y565" s="1178"/>
      <c r="Z565" s="1178"/>
    </row>
    <row r="566" spans="1:26" ht="22.5" customHeight="1">
      <c r="A566" s="1280"/>
      <c r="B566" s="1324"/>
      <c r="C566" s="1317"/>
      <c r="D566" s="1325"/>
      <c r="E566" s="1326"/>
      <c r="F566" s="1326"/>
      <c r="G566" s="1326"/>
      <c r="H566" s="1326"/>
      <c r="I566" s="1326"/>
      <c r="J566" s="1326"/>
      <c r="K566" s="1326"/>
      <c r="L566" s="1178"/>
      <c r="M566" s="1178"/>
      <c r="N566" s="1178"/>
      <c r="O566" s="1178"/>
      <c r="P566" s="1178"/>
      <c r="Q566" s="1178"/>
      <c r="R566" s="1178"/>
      <c r="S566" s="1178"/>
      <c r="T566" s="1178"/>
      <c r="U566" s="1178"/>
      <c r="V566" s="1178"/>
      <c r="W566" s="1178"/>
      <c r="X566" s="1178"/>
      <c r="Y566" s="1178"/>
      <c r="Z566" s="1178"/>
    </row>
    <row r="567" spans="1:26" ht="22.5" customHeight="1">
      <c r="A567" s="1280"/>
      <c r="B567" s="1205" t="s">
        <v>137</v>
      </c>
      <c r="C567" s="1327"/>
      <c r="D567" s="1319"/>
      <c r="E567" s="1320"/>
      <c r="F567" s="1320"/>
      <c r="G567" s="1320"/>
      <c r="H567" s="1320"/>
      <c r="I567" s="1320"/>
      <c r="J567" s="1320"/>
      <c r="K567" s="1320"/>
      <c r="L567" s="1178"/>
      <c r="M567" s="1178"/>
      <c r="N567" s="1178"/>
      <c r="O567" s="1178"/>
      <c r="P567" s="1178"/>
      <c r="Q567" s="1178"/>
      <c r="R567" s="1178"/>
      <c r="S567" s="1178"/>
      <c r="T567" s="1178"/>
      <c r="U567" s="1178"/>
      <c r="V567" s="1178"/>
      <c r="W567" s="1178"/>
      <c r="X567" s="1178"/>
      <c r="Y567" s="1178"/>
      <c r="Z567" s="1178"/>
    </row>
    <row r="568" spans="1:26" ht="22.5" customHeight="1">
      <c r="A568" s="1280"/>
      <c r="B568" s="1220" t="s">
        <v>620</v>
      </c>
      <c r="C568" s="1328">
        <v>400</v>
      </c>
      <c r="D568" s="1322" t="s">
        <v>629</v>
      </c>
      <c r="E568" s="1323"/>
      <c r="F568" s="1323"/>
      <c r="G568" s="1323"/>
      <c r="H568" s="1323"/>
      <c r="I568" s="1323"/>
      <c r="J568" s="1323"/>
      <c r="K568" s="1323"/>
      <c r="L568" s="1178"/>
      <c r="M568" s="1178"/>
      <c r="N568" s="1178"/>
      <c r="O568" s="1178"/>
      <c r="P568" s="1178"/>
      <c r="Q568" s="1178"/>
      <c r="R568" s="1178"/>
      <c r="S568" s="1178"/>
      <c r="T568" s="1178"/>
      <c r="U568" s="1178"/>
      <c r="V568" s="1178"/>
      <c r="W568" s="1178"/>
      <c r="X568" s="1178"/>
      <c r="Y568" s="1178"/>
      <c r="Z568" s="1178"/>
    </row>
    <row r="569" spans="1:26" ht="22.5" customHeight="1">
      <c r="A569" s="1280"/>
      <c r="B569" s="1220" t="s">
        <v>622</v>
      </c>
      <c r="C569" s="1328">
        <v>400</v>
      </c>
      <c r="D569" s="1262" t="s">
        <v>629</v>
      </c>
      <c r="E569" s="1263"/>
      <c r="F569" s="1263"/>
      <c r="G569" s="1263"/>
      <c r="H569" s="1263"/>
      <c r="I569" s="1263"/>
      <c r="J569" s="1263"/>
      <c r="K569" s="1263"/>
      <c r="L569" s="1178"/>
      <c r="M569" s="1178"/>
      <c r="N569" s="1178"/>
      <c r="O569" s="1178"/>
      <c r="P569" s="1178"/>
      <c r="Q569" s="1178"/>
      <c r="R569" s="1178"/>
      <c r="S569" s="1178"/>
      <c r="T569" s="1178"/>
      <c r="U569" s="1178"/>
      <c r="V569" s="1178"/>
      <c r="W569" s="1178"/>
      <c r="X569" s="1178"/>
      <c r="Y569" s="1178"/>
      <c r="Z569" s="1178"/>
    </row>
    <row r="570" spans="1:26" ht="22.5" customHeight="1">
      <c r="A570" s="1280"/>
      <c r="B570" s="1220" t="s">
        <v>623</v>
      </c>
      <c r="C570" s="1328">
        <v>400</v>
      </c>
      <c r="D570" s="1262" t="s">
        <v>629</v>
      </c>
      <c r="E570" s="1263"/>
      <c r="F570" s="1263"/>
      <c r="G570" s="1263"/>
      <c r="H570" s="1263"/>
      <c r="I570" s="1263"/>
      <c r="J570" s="1263"/>
      <c r="K570" s="1263"/>
      <c r="L570" s="1178"/>
      <c r="M570" s="1178"/>
      <c r="N570" s="1178"/>
      <c r="O570" s="1178"/>
      <c r="P570" s="1178"/>
      <c r="Q570" s="1178"/>
      <c r="R570" s="1178"/>
      <c r="S570" s="1178"/>
      <c r="T570" s="1178"/>
      <c r="U570" s="1178"/>
      <c r="V570" s="1178"/>
      <c r="W570" s="1178"/>
      <c r="X570" s="1178"/>
      <c r="Y570" s="1178"/>
      <c r="Z570" s="1178"/>
    </row>
    <row r="571" spans="1:26" ht="22.5" customHeight="1">
      <c r="A571" s="1280"/>
      <c r="B571" s="1220" t="s">
        <v>624</v>
      </c>
      <c r="C571" s="1328">
        <v>1200</v>
      </c>
      <c r="D571" s="1262" t="s">
        <v>629</v>
      </c>
      <c r="E571" s="1263"/>
      <c r="F571" s="1263"/>
      <c r="G571" s="1263"/>
      <c r="H571" s="1263"/>
      <c r="I571" s="1263"/>
      <c r="J571" s="1263"/>
      <c r="K571" s="1263"/>
      <c r="L571" s="1178"/>
      <c r="M571" s="1178"/>
      <c r="N571" s="1178"/>
      <c r="O571" s="1178"/>
      <c r="P571" s="1178"/>
      <c r="Q571" s="1178"/>
      <c r="R571" s="1178"/>
      <c r="S571" s="1178"/>
      <c r="T571" s="1178"/>
      <c r="U571" s="1178"/>
      <c r="V571" s="1178"/>
      <c r="W571" s="1178"/>
      <c r="X571" s="1178"/>
      <c r="Y571" s="1178"/>
      <c r="Z571" s="1178"/>
    </row>
    <row r="572" spans="1:26" ht="27.75" customHeight="1">
      <c r="A572" s="1234"/>
      <c r="B572" s="1220"/>
      <c r="C572" s="1255"/>
      <c r="D572" s="1253" t="s">
        <v>202</v>
      </c>
      <c r="E572" s="1203"/>
      <c r="F572" s="1203"/>
      <c r="G572" s="1203"/>
      <c r="H572" s="1203"/>
      <c r="I572" s="1203"/>
      <c r="J572" s="1203">
        <f t="shared" ref="J572:J612" si="20">SUM(E572:I572)</f>
        <v>0</v>
      </c>
      <c r="K572" s="1203" t="e">
        <f t="shared" ref="K572:K613" si="21">J572/E572</f>
        <v>#DIV/0!</v>
      </c>
      <c r="L572" s="1203"/>
      <c r="M572" s="1178"/>
      <c r="N572" s="1178"/>
      <c r="O572" s="1178"/>
      <c r="P572" s="1178"/>
      <c r="Q572" s="1178"/>
      <c r="R572" s="1178"/>
      <c r="S572" s="1178"/>
      <c r="T572" s="1178"/>
      <c r="U572" s="1178"/>
      <c r="V572" s="1178"/>
      <c r="W572" s="1178"/>
      <c r="X572" s="1178"/>
      <c r="Y572" s="1178"/>
      <c r="Z572" s="1178"/>
    </row>
    <row r="573" spans="1:26" ht="27.75" customHeight="1">
      <c r="A573" s="1234"/>
      <c r="B573" s="1220"/>
      <c r="C573" s="1255"/>
      <c r="D573" s="1253" t="s">
        <v>205</v>
      </c>
      <c r="E573" s="1203"/>
      <c r="F573" s="1203"/>
      <c r="G573" s="1203"/>
      <c r="H573" s="1203"/>
      <c r="I573" s="1203"/>
      <c r="J573" s="1203">
        <f t="shared" si="20"/>
        <v>0</v>
      </c>
      <c r="K573" s="1203" t="e">
        <f t="shared" si="21"/>
        <v>#DIV/0!</v>
      </c>
      <c r="L573" s="1203"/>
      <c r="M573" s="1178"/>
      <c r="N573" s="1178"/>
      <c r="O573" s="1178"/>
      <c r="P573" s="1178"/>
      <c r="Q573" s="1178"/>
      <c r="R573" s="1178"/>
      <c r="S573" s="1178"/>
      <c r="T573" s="1178"/>
      <c r="U573" s="1178"/>
      <c r="V573" s="1178"/>
      <c r="W573" s="1178"/>
      <c r="X573" s="1178"/>
      <c r="Y573" s="1178"/>
      <c r="Z573" s="1178"/>
    </row>
    <row r="574" spans="1:26" ht="27.75" customHeight="1">
      <c r="A574" s="1234"/>
      <c r="B574" s="1220"/>
      <c r="C574" s="1255"/>
      <c r="D574" s="1253" t="s">
        <v>210</v>
      </c>
      <c r="E574" s="1203"/>
      <c r="F574" s="1203"/>
      <c r="G574" s="1203"/>
      <c r="H574" s="1203"/>
      <c r="I574" s="1203"/>
      <c r="J574" s="1203">
        <f t="shared" si="20"/>
        <v>0</v>
      </c>
      <c r="K574" s="1203" t="e">
        <f t="shared" si="21"/>
        <v>#DIV/0!</v>
      </c>
      <c r="L574" s="1203"/>
      <c r="M574" s="1178"/>
      <c r="N574" s="1178"/>
      <c r="O574" s="1178"/>
      <c r="P574" s="1178"/>
      <c r="Q574" s="1178"/>
      <c r="R574" s="1178"/>
      <c r="S574" s="1178"/>
      <c r="T574" s="1178"/>
      <c r="U574" s="1178"/>
      <c r="V574" s="1178"/>
      <c r="W574" s="1178"/>
      <c r="X574" s="1178"/>
      <c r="Y574" s="1178"/>
      <c r="Z574" s="1178"/>
    </row>
    <row r="575" spans="1:26" ht="27.75" customHeight="1">
      <c r="A575" s="1234"/>
      <c r="B575" s="1220"/>
      <c r="C575" s="1255"/>
      <c r="D575" s="1253" t="s">
        <v>213</v>
      </c>
      <c r="E575" s="1203"/>
      <c r="F575" s="1203"/>
      <c r="G575" s="1203"/>
      <c r="H575" s="1203"/>
      <c r="I575" s="1203"/>
      <c r="J575" s="1203">
        <f t="shared" si="20"/>
        <v>0</v>
      </c>
      <c r="K575" s="1203" t="e">
        <f t="shared" si="21"/>
        <v>#DIV/0!</v>
      </c>
      <c r="L575" s="1203"/>
      <c r="M575" s="1178"/>
      <c r="N575" s="1178"/>
      <c r="O575" s="1178"/>
      <c r="P575" s="1178"/>
      <c r="Q575" s="1178"/>
      <c r="R575" s="1178"/>
      <c r="S575" s="1178"/>
      <c r="T575" s="1178"/>
      <c r="U575" s="1178"/>
      <c r="V575" s="1178"/>
      <c r="W575" s="1178"/>
      <c r="X575" s="1178"/>
      <c r="Y575" s="1178"/>
      <c r="Z575" s="1178"/>
    </row>
    <row r="576" spans="1:26" ht="27.75" customHeight="1">
      <c r="A576" s="1234"/>
      <c r="B576" s="1220"/>
      <c r="C576" s="1255"/>
      <c r="D576" s="1253" t="s">
        <v>216</v>
      </c>
      <c r="E576" s="1203"/>
      <c r="F576" s="1203"/>
      <c r="G576" s="1203"/>
      <c r="H576" s="1203"/>
      <c r="I576" s="1203"/>
      <c r="J576" s="1203">
        <f t="shared" si="20"/>
        <v>0</v>
      </c>
      <c r="K576" s="1203" t="e">
        <f t="shared" si="21"/>
        <v>#DIV/0!</v>
      </c>
      <c r="L576" s="1203"/>
      <c r="M576" s="1178"/>
      <c r="N576" s="1178"/>
      <c r="O576" s="1178"/>
      <c r="P576" s="1178"/>
      <c r="Q576" s="1178"/>
      <c r="R576" s="1178"/>
      <c r="S576" s="1178"/>
      <c r="T576" s="1178"/>
      <c r="U576" s="1178"/>
      <c r="V576" s="1178"/>
      <c r="W576" s="1178"/>
      <c r="X576" s="1178"/>
      <c r="Y576" s="1178"/>
      <c r="Z576" s="1178"/>
    </row>
    <row r="577" spans="1:26" ht="27.75" customHeight="1">
      <c r="A577" s="1234"/>
      <c r="B577" s="1220"/>
      <c r="C577" s="1255"/>
      <c r="D577" s="1253" t="s">
        <v>218</v>
      </c>
      <c r="E577" s="1203"/>
      <c r="F577" s="1203"/>
      <c r="G577" s="1203"/>
      <c r="H577" s="1203"/>
      <c r="I577" s="1203"/>
      <c r="J577" s="1203">
        <f t="shared" si="20"/>
        <v>0</v>
      </c>
      <c r="K577" s="1203" t="e">
        <f t="shared" si="21"/>
        <v>#DIV/0!</v>
      </c>
      <c r="L577" s="1203"/>
      <c r="M577" s="1178"/>
      <c r="N577" s="1178"/>
      <c r="O577" s="1178"/>
      <c r="P577" s="1178"/>
      <c r="Q577" s="1178"/>
      <c r="R577" s="1178"/>
      <c r="S577" s="1178"/>
      <c r="T577" s="1178"/>
      <c r="U577" s="1178"/>
      <c r="V577" s="1178"/>
      <c r="W577" s="1178"/>
      <c r="X577" s="1178"/>
      <c r="Y577" s="1178"/>
      <c r="Z577" s="1178"/>
    </row>
    <row r="578" spans="1:26" ht="27.75" customHeight="1">
      <c r="A578" s="1234"/>
      <c r="B578" s="1220"/>
      <c r="C578" s="1255"/>
      <c r="D578" s="1253" t="s">
        <v>220</v>
      </c>
      <c r="E578" s="1203"/>
      <c r="F578" s="1203"/>
      <c r="G578" s="1203"/>
      <c r="H578" s="1203"/>
      <c r="I578" s="1203"/>
      <c r="J578" s="1203">
        <f t="shared" si="20"/>
        <v>0</v>
      </c>
      <c r="K578" s="1203" t="e">
        <f t="shared" si="21"/>
        <v>#DIV/0!</v>
      </c>
      <c r="L578" s="1203"/>
      <c r="M578" s="1178"/>
      <c r="N578" s="1178"/>
      <c r="O578" s="1178"/>
      <c r="P578" s="1178"/>
      <c r="Q578" s="1178"/>
      <c r="R578" s="1178"/>
      <c r="S578" s="1178"/>
      <c r="T578" s="1178"/>
      <c r="U578" s="1178"/>
      <c r="V578" s="1178"/>
      <c r="W578" s="1178"/>
      <c r="X578" s="1178"/>
      <c r="Y578" s="1178"/>
      <c r="Z578" s="1178"/>
    </row>
    <row r="579" spans="1:26" ht="27.75" customHeight="1">
      <c r="A579" s="1234"/>
      <c r="B579" s="1220"/>
      <c r="C579" s="1255"/>
      <c r="D579" s="1253" t="s">
        <v>223</v>
      </c>
      <c r="E579" s="1203"/>
      <c r="F579" s="1203"/>
      <c r="G579" s="1203"/>
      <c r="H579" s="1203"/>
      <c r="I579" s="1203"/>
      <c r="J579" s="1203">
        <f t="shared" si="20"/>
        <v>0</v>
      </c>
      <c r="K579" s="1203" t="e">
        <f t="shared" si="21"/>
        <v>#DIV/0!</v>
      </c>
      <c r="L579" s="1203"/>
      <c r="M579" s="1178"/>
      <c r="N579" s="1178"/>
      <c r="O579" s="1178"/>
      <c r="P579" s="1178"/>
      <c r="Q579" s="1178"/>
      <c r="R579" s="1178"/>
      <c r="S579" s="1178"/>
      <c r="T579" s="1178"/>
      <c r="U579" s="1178"/>
      <c r="V579" s="1178"/>
      <c r="W579" s="1178"/>
      <c r="X579" s="1178"/>
      <c r="Y579" s="1178"/>
      <c r="Z579" s="1178"/>
    </row>
    <row r="580" spans="1:26" ht="27.75" customHeight="1">
      <c r="A580" s="1234"/>
      <c r="B580" s="1220"/>
      <c r="C580" s="1255"/>
      <c r="D580" s="1253" t="s">
        <v>225</v>
      </c>
      <c r="E580" s="1203"/>
      <c r="F580" s="1203"/>
      <c r="G580" s="1203"/>
      <c r="H580" s="1203"/>
      <c r="I580" s="1203"/>
      <c r="J580" s="1203">
        <f t="shared" si="20"/>
        <v>0</v>
      </c>
      <c r="K580" s="1203" t="e">
        <f t="shared" si="21"/>
        <v>#DIV/0!</v>
      </c>
      <c r="L580" s="1203"/>
      <c r="M580" s="1178"/>
      <c r="N580" s="1178"/>
      <c r="O580" s="1178"/>
      <c r="P580" s="1178"/>
      <c r="Q580" s="1178"/>
      <c r="R580" s="1178"/>
      <c r="S580" s="1178"/>
      <c r="T580" s="1178"/>
      <c r="U580" s="1178"/>
      <c r="V580" s="1178"/>
      <c r="W580" s="1178"/>
      <c r="X580" s="1178"/>
      <c r="Y580" s="1178"/>
      <c r="Z580" s="1178"/>
    </row>
    <row r="581" spans="1:26" ht="27.75" customHeight="1">
      <c r="A581" s="1234"/>
      <c r="B581" s="1220"/>
      <c r="C581" s="1255"/>
      <c r="D581" s="1253" t="s">
        <v>227</v>
      </c>
      <c r="E581" s="1203"/>
      <c r="F581" s="1203"/>
      <c r="G581" s="1203"/>
      <c r="H581" s="1203"/>
      <c r="I581" s="1203"/>
      <c r="J581" s="1203">
        <f t="shared" si="20"/>
        <v>0</v>
      </c>
      <c r="K581" s="1203" t="e">
        <f t="shared" si="21"/>
        <v>#DIV/0!</v>
      </c>
      <c r="L581" s="1203"/>
      <c r="M581" s="1178"/>
      <c r="N581" s="1178"/>
      <c r="O581" s="1178"/>
      <c r="P581" s="1178"/>
      <c r="Q581" s="1178"/>
      <c r="R581" s="1178"/>
      <c r="S581" s="1178"/>
      <c r="T581" s="1178"/>
      <c r="U581" s="1178"/>
      <c r="V581" s="1178"/>
      <c r="W581" s="1178"/>
      <c r="X581" s="1178"/>
      <c r="Y581" s="1178"/>
      <c r="Z581" s="1178"/>
    </row>
    <row r="582" spans="1:26" ht="27.75" customHeight="1">
      <c r="A582" s="1234"/>
      <c r="B582" s="1220"/>
      <c r="C582" s="1255"/>
      <c r="D582" s="1253" t="s">
        <v>229</v>
      </c>
      <c r="E582" s="1203"/>
      <c r="F582" s="1203"/>
      <c r="G582" s="1203"/>
      <c r="H582" s="1203"/>
      <c r="I582" s="1203"/>
      <c r="J582" s="1203">
        <f t="shared" si="20"/>
        <v>0</v>
      </c>
      <c r="K582" s="1203" t="e">
        <f t="shared" si="21"/>
        <v>#DIV/0!</v>
      </c>
      <c r="L582" s="1203"/>
      <c r="M582" s="1178"/>
      <c r="N582" s="1178"/>
      <c r="O582" s="1178"/>
      <c r="P582" s="1178"/>
      <c r="Q582" s="1178"/>
      <c r="R582" s="1178"/>
      <c r="S582" s="1178"/>
      <c r="T582" s="1178"/>
      <c r="U582" s="1178"/>
      <c r="V582" s="1178"/>
      <c r="W582" s="1178"/>
      <c r="X582" s="1178"/>
      <c r="Y582" s="1178"/>
      <c r="Z582" s="1178"/>
    </row>
    <row r="583" spans="1:26" ht="27.75" customHeight="1">
      <c r="A583" s="1234"/>
      <c r="B583" s="1220"/>
      <c r="C583" s="1255"/>
      <c r="D583" s="1253" t="s">
        <v>234</v>
      </c>
      <c r="E583" s="1203"/>
      <c r="F583" s="1203"/>
      <c r="G583" s="1203"/>
      <c r="H583" s="1203"/>
      <c r="I583" s="1203"/>
      <c r="J583" s="1203">
        <f t="shared" si="20"/>
        <v>0</v>
      </c>
      <c r="K583" s="1203" t="e">
        <f t="shared" si="21"/>
        <v>#DIV/0!</v>
      </c>
      <c r="L583" s="1203"/>
      <c r="M583" s="1178"/>
      <c r="N583" s="1178"/>
      <c r="O583" s="1178"/>
      <c r="P583" s="1178"/>
      <c r="Q583" s="1178"/>
      <c r="R583" s="1178"/>
      <c r="S583" s="1178"/>
      <c r="T583" s="1178"/>
      <c r="U583" s="1178"/>
      <c r="V583" s="1178"/>
      <c r="W583" s="1178"/>
      <c r="X583" s="1178"/>
      <c r="Y583" s="1178"/>
      <c r="Z583" s="1178"/>
    </row>
    <row r="584" spans="1:26" ht="27.75" customHeight="1">
      <c r="A584" s="1234"/>
      <c r="B584" s="1220"/>
      <c r="C584" s="1255"/>
      <c r="D584" s="1253" t="s">
        <v>236</v>
      </c>
      <c r="E584" s="1203"/>
      <c r="F584" s="1203"/>
      <c r="G584" s="1203"/>
      <c r="H584" s="1203"/>
      <c r="I584" s="1203"/>
      <c r="J584" s="1203">
        <f t="shared" si="20"/>
        <v>0</v>
      </c>
      <c r="K584" s="1203" t="e">
        <f t="shared" si="21"/>
        <v>#DIV/0!</v>
      </c>
      <c r="L584" s="1203"/>
      <c r="M584" s="1178"/>
      <c r="N584" s="1178"/>
      <c r="O584" s="1178"/>
      <c r="P584" s="1178"/>
      <c r="Q584" s="1178"/>
      <c r="R584" s="1178"/>
      <c r="S584" s="1178"/>
      <c r="T584" s="1178"/>
      <c r="U584" s="1178"/>
      <c r="V584" s="1178"/>
      <c r="W584" s="1178"/>
      <c r="X584" s="1178"/>
      <c r="Y584" s="1178"/>
      <c r="Z584" s="1178"/>
    </row>
    <row r="585" spans="1:26" ht="27.75" customHeight="1">
      <c r="A585" s="1234"/>
      <c r="B585" s="1220"/>
      <c r="C585" s="1255"/>
      <c r="D585" s="1253" t="s">
        <v>241</v>
      </c>
      <c r="E585" s="1203"/>
      <c r="F585" s="1203"/>
      <c r="G585" s="1203"/>
      <c r="H585" s="1203"/>
      <c r="I585" s="1203"/>
      <c r="J585" s="1203">
        <f t="shared" si="20"/>
        <v>0</v>
      </c>
      <c r="K585" s="1203" t="e">
        <f t="shared" si="21"/>
        <v>#DIV/0!</v>
      </c>
      <c r="L585" s="1203"/>
      <c r="M585" s="1178"/>
      <c r="N585" s="1178"/>
      <c r="O585" s="1178"/>
      <c r="P585" s="1178"/>
      <c r="Q585" s="1178"/>
      <c r="R585" s="1178"/>
      <c r="S585" s="1178"/>
      <c r="T585" s="1178"/>
      <c r="U585" s="1178"/>
      <c r="V585" s="1178"/>
      <c r="W585" s="1178"/>
      <c r="X585" s="1178"/>
      <c r="Y585" s="1178"/>
      <c r="Z585" s="1178"/>
    </row>
    <row r="586" spans="1:26" ht="27.75" customHeight="1">
      <c r="A586" s="1234"/>
      <c r="B586" s="1220"/>
      <c r="C586" s="1255"/>
      <c r="D586" s="1253" t="s">
        <v>243</v>
      </c>
      <c r="E586" s="1203"/>
      <c r="F586" s="1203"/>
      <c r="G586" s="1203"/>
      <c r="H586" s="1203"/>
      <c r="I586" s="1203"/>
      <c r="J586" s="1203">
        <f t="shared" si="20"/>
        <v>0</v>
      </c>
      <c r="K586" s="1203" t="e">
        <f t="shared" si="21"/>
        <v>#DIV/0!</v>
      </c>
      <c r="L586" s="1203"/>
      <c r="M586" s="1178"/>
      <c r="N586" s="1178"/>
      <c r="O586" s="1178"/>
      <c r="P586" s="1178"/>
      <c r="Q586" s="1178"/>
      <c r="R586" s="1178"/>
      <c r="S586" s="1178"/>
      <c r="T586" s="1178"/>
      <c r="U586" s="1178"/>
      <c r="V586" s="1178"/>
      <c r="W586" s="1178"/>
      <c r="X586" s="1178"/>
      <c r="Y586" s="1178"/>
      <c r="Z586" s="1178"/>
    </row>
    <row r="587" spans="1:26" ht="27.75" customHeight="1">
      <c r="A587" s="1234"/>
      <c r="B587" s="1220"/>
      <c r="C587" s="1255"/>
      <c r="D587" s="1253" t="s">
        <v>246</v>
      </c>
      <c r="E587" s="1203"/>
      <c r="F587" s="1203"/>
      <c r="G587" s="1203"/>
      <c r="H587" s="1203"/>
      <c r="I587" s="1203"/>
      <c r="J587" s="1203">
        <f t="shared" si="20"/>
        <v>0</v>
      </c>
      <c r="K587" s="1203" t="e">
        <f t="shared" si="21"/>
        <v>#DIV/0!</v>
      </c>
      <c r="L587" s="1203"/>
      <c r="M587" s="1178"/>
      <c r="N587" s="1178"/>
      <c r="O587" s="1178"/>
      <c r="P587" s="1178"/>
      <c r="Q587" s="1178"/>
      <c r="R587" s="1178"/>
      <c r="S587" s="1178"/>
      <c r="T587" s="1178"/>
      <c r="U587" s="1178"/>
      <c r="V587" s="1178"/>
      <c r="W587" s="1178"/>
      <c r="X587" s="1178"/>
      <c r="Y587" s="1178"/>
      <c r="Z587" s="1178"/>
    </row>
    <row r="588" spans="1:26" ht="27.75" customHeight="1">
      <c r="A588" s="1234"/>
      <c r="B588" s="1220"/>
      <c r="C588" s="1255"/>
      <c r="D588" s="1253" t="s">
        <v>249</v>
      </c>
      <c r="E588" s="1203"/>
      <c r="F588" s="1203"/>
      <c r="G588" s="1203"/>
      <c r="H588" s="1203"/>
      <c r="I588" s="1203"/>
      <c r="J588" s="1203">
        <f t="shared" si="20"/>
        <v>0</v>
      </c>
      <c r="K588" s="1203" t="e">
        <f t="shared" si="21"/>
        <v>#DIV/0!</v>
      </c>
      <c r="L588" s="1203"/>
      <c r="M588" s="1178"/>
      <c r="N588" s="1178"/>
      <c r="O588" s="1178"/>
      <c r="P588" s="1178"/>
      <c r="Q588" s="1178"/>
      <c r="R588" s="1178"/>
      <c r="S588" s="1178"/>
      <c r="T588" s="1178"/>
      <c r="U588" s="1178"/>
      <c r="V588" s="1178"/>
      <c r="W588" s="1178"/>
      <c r="X588" s="1178"/>
      <c r="Y588" s="1178"/>
      <c r="Z588" s="1178"/>
    </row>
    <row r="589" spans="1:26" ht="27.75" customHeight="1">
      <c r="A589" s="1234"/>
      <c r="B589" s="1220"/>
      <c r="C589" s="1255"/>
      <c r="D589" s="1253" t="s">
        <v>253</v>
      </c>
      <c r="E589" s="1203"/>
      <c r="F589" s="1203"/>
      <c r="G589" s="1203"/>
      <c r="H589" s="1203"/>
      <c r="I589" s="1203"/>
      <c r="J589" s="1203">
        <f t="shared" si="20"/>
        <v>0</v>
      </c>
      <c r="K589" s="1203" t="e">
        <f t="shared" si="21"/>
        <v>#DIV/0!</v>
      </c>
      <c r="L589" s="1203"/>
      <c r="M589" s="1178"/>
      <c r="N589" s="1178"/>
      <c r="O589" s="1178"/>
      <c r="P589" s="1178"/>
      <c r="Q589" s="1178"/>
      <c r="R589" s="1178"/>
      <c r="S589" s="1178"/>
      <c r="T589" s="1178"/>
      <c r="U589" s="1178"/>
      <c r="V589" s="1178"/>
      <c r="W589" s="1178"/>
      <c r="X589" s="1178"/>
      <c r="Y589" s="1178"/>
      <c r="Z589" s="1178"/>
    </row>
    <row r="590" spans="1:26" ht="27.75" customHeight="1">
      <c r="A590" s="1234"/>
      <c r="B590" s="1220"/>
      <c r="C590" s="1255"/>
      <c r="D590" s="1253" t="s">
        <v>256</v>
      </c>
      <c r="E590" s="1203"/>
      <c r="F590" s="1203"/>
      <c r="G590" s="1203"/>
      <c r="H590" s="1203"/>
      <c r="I590" s="1203"/>
      <c r="J590" s="1203">
        <f t="shared" si="20"/>
        <v>0</v>
      </c>
      <c r="K590" s="1203" t="e">
        <f t="shared" si="21"/>
        <v>#DIV/0!</v>
      </c>
      <c r="L590" s="1203"/>
      <c r="M590" s="1178"/>
      <c r="N590" s="1178"/>
      <c r="O590" s="1178"/>
      <c r="P590" s="1178"/>
      <c r="Q590" s="1178"/>
      <c r="R590" s="1178"/>
      <c r="S590" s="1178"/>
      <c r="T590" s="1178"/>
      <c r="U590" s="1178"/>
      <c r="V590" s="1178"/>
      <c r="W590" s="1178"/>
      <c r="X590" s="1178"/>
      <c r="Y590" s="1178"/>
      <c r="Z590" s="1178"/>
    </row>
    <row r="591" spans="1:26" ht="27.75" customHeight="1">
      <c r="A591" s="1234"/>
      <c r="B591" s="1220"/>
      <c r="C591" s="1255"/>
      <c r="D591" s="1253" t="s">
        <v>259</v>
      </c>
      <c r="E591" s="1203"/>
      <c r="F591" s="1203"/>
      <c r="G591" s="1203"/>
      <c r="H591" s="1203"/>
      <c r="I591" s="1203"/>
      <c r="J591" s="1203">
        <f t="shared" si="20"/>
        <v>0</v>
      </c>
      <c r="K591" s="1203" t="e">
        <f t="shared" si="21"/>
        <v>#DIV/0!</v>
      </c>
      <c r="L591" s="1203"/>
      <c r="M591" s="1178"/>
      <c r="N591" s="1178"/>
      <c r="O591" s="1178"/>
      <c r="P591" s="1178"/>
      <c r="Q591" s="1178"/>
      <c r="R591" s="1178"/>
      <c r="S591" s="1178"/>
      <c r="T591" s="1178"/>
      <c r="U591" s="1178"/>
      <c r="V591" s="1178"/>
      <c r="W591" s="1178"/>
      <c r="X591" s="1178"/>
      <c r="Y591" s="1178"/>
      <c r="Z591" s="1178"/>
    </row>
    <row r="592" spans="1:26" ht="27.75" customHeight="1">
      <c r="A592" s="1234"/>
      <c r="B592" s="1220"/>
      <c r="C592" s="1255"/>
      <c r="D592" s="1253" t="s">
        <v>261</v>
      </c>
      <c r="E592" s="1203"/>
      <c r="F592" s="1203"/>
      <c r="G592" s="1203"/>
      <c r="H592" s="1203"/>
      <c r="I592" s="1203"/>
      <c r="J592" s="1203">
        <f t="shared" si="20"/>
        <v>0</v>
      </c>
      <c r="K592" s="1203" t="e">
        <f t="shared" si="21"/>
        <v>#DIV/0!</v>
      </c>
      <c r="L592" s="1203"/>
      <c r="M592" s="1178"/>
      <c r="N592" s="1178"/>
      <c r="O592" s="1178"/>
      <c r="P592" s="1178"/>
      <c r="Q592" s="1178"/>
      <c r="R592" s="1178"/>
      <c r="S592" s="1178"/>
      <c r="T592" s="1178"/>
      <c r="U592" s="1178"/>
      <c r="V592" s="1178"/>
      <c r="W592" s="1178"/>
      <c r="X592" s="1178"/>
      <c r="Y592" s="1178"/>
      <c r="Z592" s="1178"/>
    </row>
    <row r="593" spans="1:26" ht="27.75" customHeight="1">
      <c r="A593" s="1234"/>
      <c r="B593" s="1220"/>
      <c r="C593" s="1255"/>
      <c r="D593" s="1253" t="s">
        <v>263</v>
      </c>
      <c r="E593" s="1203"/>
      <c r="F593" s="1203"/>
      <c r="G593" s="1203"/>
      <c r="H593" s="1203"/>
      <c r="I593" s="1203"/>
      <c r="J593" s="1203">
        <f t="shared" si="20"/>
        <v>0</v>
      </c>
      <c r="K593" s="1203" t="e">
        <f t="shared" si="21"/>
        <v>#DIV/0!</v>
      </c>
      <c r="L593" s="1203"/>
      <c r="M593" s="1178"/>
      <c r="N593" s="1178"/>
      <c r="O593" s="1178"/>
      <c r="P593" s="1178"/>
      <c r="Q593" s="1178"/>
      <c r="R593" s="1178"/>
      <c r="S593" s="1178"/>
      <c r="T593" s="1178"/>
      <c r="U593" s="1178"/>
      <c r="V593" s="1178"/>
      <c r="W593" s="1178"/>
      <c r="X593" s="1178"/>
      <c r="Y593" s="1178"/>
      <c r="Z593" s="1178"/>
    </row>
    <row r="594" spans="1:26" ht="27.75" customHeight="1">
      <c r="A594" s="1234"/>
      <c r="B594" s="1220"/>
      <c r="C594" s="1255"/>
      <c r="D594" s="1253" t="s">
        <v>265</v>
      </c>
      <c r="E594" s="1203"/>
      <c r="F594" s="1203"/>
      <c r="G594" s="1203"/>
      <c r="H594" s="1203"/>
      <c r="I594" s="1203"/>
      <c r="J594" s="1203">
        <f t="shared" si="20"/>
        <v>0</v>
      </c>
      <c r="K594" s="1203" t="e">
        <f t="shared" si="21"/>
        <v>#DIV/0!</v>
      </c>
      <c r="L594" s="1203"/>
      <c r="M594" s="1178"/>
      <c r="N594" s="1178"/>
      <c r="O594" s="1178"/>
      <c r="P594" s="1178"/>
      <c r="Q594" s="1178"/>
      <c r="R594" s="1178"/>
      <c r="S594" s="1178"/>
      <c r="T594" s="1178"/>
      <c r="U594" s="1178"/>
      <c r="V594" s="1178"/>
      <c r="W594" s="1178"/>
      <c r="X594" s="1178"/>
      <c r="Y594" s="1178"/>
      <c r="Z594" s="1178"/>
    </row>
    <row r="595" spans="1:26" ht="27.75" customHeight="1">
      <c r="A595" s="1234"/>
      <c r="B595" s="1220"/>
      <c r="C595" s="1255"/>
      <c r="D595" s="1253" t="s">
        <v>269</v>
      </c>
      <c r="E595" s="1203"/>
      <c r="F595" s="1203"/>
      <c r="G595" s="1203"/>
      <c r="H595" s="1203"/>
      <c r="I595" s="1203"/>
      <c r="J595" s="1203">
        <f t="shared" si="20"/>
        <v>0</v>
      </c>
      <c r="K595" s="1203" t="e">
        <f t="shared" si="21"/>
        <v>#DIV/0!</v>
      </c>
      <c r="L595" s="1203"/>
      <c r="M595" s="1178"/>
      <c r="N595" s="1178"/>
      <c r="O595" s="1178"/>
      <c r="P595" s="1178"/>
      <c r="Q595" s="1178"/>
      <c r="R595" s="1178"/>
      <c r="S595" s="1178"/>
      <c r="T595" s="1178"/>
      <c r="U595" s="1178"/>
      <c r="V595" s="1178"/>
      <c r="W595" s="1178"/>
      <c r="X595" s="1178"/>
      <c r="Y595" s="1178"/>
      <c r="Z595" s="1178"/>
    </row>
    <row r="596" spans="1:26" ht="27.75" customHeight="1">
      <c r="A596" s="1234"/>
      <c r="B596" s="1220"/>
      <c r="C596" s="1255"/>
      <c r="D596" s="1253" t="s">
        <v>274</v>
      </c>
      <c r="E596" s="1203"/>
      <c r="F596" s="1203"/>
      <c r="G596" s="1203"/>
      <c r="H596" s="1203"/>
      <c r="I596" s="1203"/>
      <c r="J596" s="1203">
        <f t="shared" si="20"/>
        <v>0</v>
      </c>
      <c r="K596" s="1203" t="e">
        <f t="shared" si="21"/>
        <v>#DIV/0!</v>
      </c>
      <c r="L596" s="1203"/>
      <c r="M596" s="1178"/>
      <c r="N596" s="1178"/>
      <c r="O596" s="1178"/>
      <c r="P596" s="1178"/>
      <c r="Q596" s="1178"/>
      <c r="R596" s="1178"/>
      <c r="S596" s="1178"/>
      <c r="T596" s="1178"/>
      <c r="U596" s="1178"/>
      <c r="V596" s="1178"/>
      <c r="W596" s="1178"/>
      <c r="X596" s="1178"/>
      <c r="Y596" s="1178"/>
      <c r="Z596" s="1178"/>
    </row>
    <row r="597" spans="1:26" ht="27.75" customHeight="1">
      <c r="A597" s="1234"/>
      <c r="B597" s="1220"/>
      <c r="C597" s="1255"/>
      <c r="D597" s="1253" t="s">
        <v>277</v>
      </c>
      <c r="E597" s="1203"/>
      <c r="F597" s="1203"/>
      <c r="G597" s="1203"/>
      <c r="H597" s="1203"/>
      <c r="I597" s="1203"/>
      <c r="J597" s="1203">
        <f t="shared" si="20"/>
        <v>0</v>
      </c>
      <c r="K597" s="1203" t="e">
        <f t="shared" si="21"/>
        <v>#DIV/0!</v>
      </c>
      <c r="L597" s="1203"/>
      <c r="M597" s="1178"/>
      <c r="N597" s="1178"/>
      <c r="O597" s="1178"/>
      <c r="P597" s="1178"/>
      <c r="Q597" s="1178"/>
      <c r="R597" s="1178"/>
      <c r="S597" s="1178"/>
      <c r="T597" s="1178"/>
      <c r="U597" s="1178"/>
      <c r="V597" s="1178"/>
      <c r="W597" s="1178"/>
      <c r="X597" s="1178"/>
      <c r="Y597" s="1178"/>
      <c r="Z597" s="1178"/>
    </row>
    <row r="598" spans="1:26" ht="27.75" customHeight="1">
      <c r="A598" s="1234"/>
      <c r="B598" s="1220"/>
      <c r="C598" s="1255"/>
      <c r="D598" s="1253" t="s">
        <v>279</v>
      </c>
      <c r="E598" s="1203"/>
      <c r="F598" s="1203"/>
      <c r="G598" s="1203"/>
      <c r="H598" s="1203"/>
      <c r="I598" s="1203"/>
      <c r="J598" s="1203">
        <f t="shared" si="20"/>
        <v>0</v>
      </c>
      <c r="K598" s="1203" t="e">
        <f t="shared" si="21"/>
        <v>#DIV/0!</v>
      </c>
      <c r="L598" s="1203"/>
      <c r="M598" s="1178"/>
      <c r="N598" s="1178"/>
      <c r="O598" s="1178"/>
      <c r="P598" s="1178"/>
      <c r="Q598" s="1178"/>
      <c r="R598" s="1178"/>
      <c r="S598" s="1178"/>
      <c r="T598" s="1178"/>
      <c r="U598" s="1178"/>
      <c r="V598" s="1178"/>
      <c r="W598" s="1178"/>
      <c r="X598" s="1178"/>
      <c r="Y598" s="1178"/>
      <c r="Z598" s="1178"/>
    </row>
    <row r="599" spans="1:26" ht="27.75" customHeight="1">
      <c r="A599" s="1234"/>
      <c r="B599" s="1220"/>
      <c r="C599" s="1255"/>
      <c r="D599" s="1253" t="s">
        <v>283</v>
      </c>
      <c r="E599" s="1203"/>
      <c r="F599" s="1203"/>
      <c r="G599" s="1203"/>
      <c r="H599" s="1203"/>
      <c r="I599" s="1203"/>
      <c r="J599" s="1203">
        <f t="shared" si="20"/>
        <v>0</v>
      </c>
      <c r="K599" s="1203" t="e">
        <f t="shared" si="21"/>
        <v>#DIV/0!</v>
      </c>
      <c r="L599" s="1203"/>
      <c r="M599" s="1178"/>
      <c r="N599" s="1178"/>
      <c r="O599" s="1178"/>
      <c r="P599" s="1178"/>
      <c r="Q599" s="1178"/>
      <c r="R599" s="1178"/>
      <c r="S599" s="1178"/>
      <c r="T599" s="1178"/>
      <c r="U599" s="1178"/>
      <c r="V599" s="1178"/>
      <c r="W599" s="1178"/>
      <c r="X599" s="1178"/>
      <c r="Y599" s="1178"/>
      <c r="Z599" s="1178"/>
    </row>
    <row r="600" spans="1:26" ht="27.75" customHeight="1">
      <c r="A600" s="1234"/>
      <c r="B600" s="1220"/>
      <c r="C600" s="1255"/>
      <c r="D600" s="1253" t="s">
        <v>285</v>
      </c>
      <c r="E600" s="1203"/>
      <c r="F600" s="1203"/>
      <c r="G600" s="1203"/>
      <c r="H600" s="1203"/>
      <c r="I600" s="1203"/>
      <c r="J600" s="1203">
        <f t="shared" si="20"/>
        <v>0</v>
      </c>
      <c r="K600" s="1203" t="e">
        <f t="shared" si="21"/>
        <v>#DIV/0!</v>
      </c>
      <c r="L600" s="1203"/>
      <c r="M600" s="1178"/>
      <c r="N600" s="1178"/>
      <c r="O600" s="1178"/>
      <c r="P600" s="1178"/>
      <c r="Q600" s="1178"/>
      <c r="R600" s="1178"/>
      <c r="S600" s="1178"/>
      <c r="T600" s="1178"/>
      <c r="U600" s="1178"/>
      <c r="V600" s="1178"/>
      <c r="W600" s="1178"/>
      <c r="X600" s="1178"/>
      <c r="Y600" s="1178"/>
      <c r="Z600" s="1178"/>
    </row>
    <row r="601" spans="1:26" ht="27.75" customHeight="1">
      <c r="A601" s="1234"/>
      <c r="B601" s="1220"/>
      <c r="C601" s="1255"/>
      <c r="D601" s="1253" t="s">
        <v>287</v>
      </c>
      <c r="E601" s="1203"/>
      <c r="F601" s="1203"/>
      <c r="G601" s="1203"/>
      <c r="H601" s="1203"/>
      <c r="I601" s="1203"/>
      <c r="J601" s="1203">
        <f t="shared" si="20"/>
        <v>0</v>
      </c>
      <c r="K601" s="1203" t="e">
        <f t="shared" si="21"/>
        <v>#DIV/0!</v>
      </c>
      <c r="L601" s="1203"/>
      <c r="M601" s="1178"/>
      <c r="N601" s="1178"/>
      <c r="O601" s="1178"/>
      <c r="P601" s="1178"/>
      <c r="Q601" s="1178"/>
      <c r="R601" s="1178"/>
      <c r="S601" s="1178"/>
      <c r="T601" s="1178"/>
      <c r="U601" s="1178"/>
      <c r="V601" s="1178"/>
      <c r="W601" s="1178"/>
      <c r="X601" s="1178"/>
      <c r="Y601" s="1178"/>
      <c r="Z601" s="1178"/>
    </row>
    <row r="602" spans="1:26" ht="27.75" customHeight="1">
      <c r="A602" s="1234"/>
      <c r="B602" s="1220"/>
      <c r="C602" s="1255"/>
      <c r="D602" s="1253" t="s">
        <v>289</v>
      </c>
      <c r="E602" s="1203"/>
      <c r="F602" s="1203"/>
      <c r="G602" s="1203"/>
      <c r="H602" s="1203"/>
      <c r="I602" s="1203"/>
      <c r="J602" s="1203">
        <f t="shared" si="20"/>
        <v>0</v>
      </c>
      <c r="K602" s="1203" t="e">
        <f t="shared" si="21"/>
        <v>#DIV/0!</v>
      </c>
      <c r="L602" s="1203"/>
      <c r="M602" s="1178"/>
      <c r="N602" s="1178"/>
      <c r="O602" s="1178"/>
      <c r="P602" s="1178"/>
      <c r="Q602" s="1178"/>
      <c r="R602" s="1178"/>
      <c r="S602" s="1178"/>
      <c r="T602" s="1178"/>
      <c r="U602" s="1178"/>
      <c r="V602" s="1178"/>
      <c r="W602" s="1178"/>
      <c r="X602" s="1178"/>
      <c r="Y602" s="1178"/>
      <c r="Z602" s="1178"/>
    </row>
    <row r="603" spans="1:26" ht="27.75" customHeight="1">
      <c r="A603" s="1234"/>
      <c r="B603" s="1220"/>
      <c r="C603" s="1255"/>
      <c r="D603" s="1253" t="s">
        <v>291</v>
      </c>
      <c r="E603" s="1203"/>
      <c r="F603" s="1203"/>
      <c r="G603" s="1203"/>
      <c r="H603" s="1203"/>
      <c r="I603" s="1203"/>
      <c r="J603" s="1203">
        <f t="shared" si="20"/>
        <v>0</v>
      </c>
      <c r="K603" s="1203" t="e">
        <f t="shared" si="21"/>
        <v>#DIV/0!</v>
      </c>
      <c r="L603" s="1203"/>
      <c r="M603" s="1178"/>
      <c r="N603" s="1178"/>
      <c r="O603" s="1178"/>
      <c r="P603" s="1178"/>
      <c r="Q603" s="1178"/>
      <c r="R603" s="1178"/>
      <c r="S603" s="1178"/>
      <c r="T603" s="1178"/>
      <c r="U603" s="1178"/>
      <c r="V603" s="1178"/>
      <c r="W603" s="1178"/>
      <c r="X603" s="1178"/>
      <c r="Y603" s="1178"/>
      <c r="Z603" s="1178"/>
    </row>
    <row r="604" spans="1:26" ht="27.75" customHeight="1">
      <c r="A604" s="1234"/>
      <c r="B604" s="1220"/>
      <c r="C604" s="1255"/>
      <c r="D604" s="1253" t="s">
        <v>293</v>
      </c>
      <c r="E604" s="1203"/>
      <c r="F604" s="1203"/>
      <c r="G604" s="1203"/>
      <c r="H604" s="1203"/>
      <c r="I604" s="1203"/>
      <c r="J604" s="1203">
        <f t="shared" si="20"/>
        <v>0</v>
      </c>
      <c r="K604" s="1203" t="e">
        <f t="shared" si="21"/>
        <v>#DIV/0!</v>
      </c>
      <c r="L604" s="1203"/>
      <c r="M604" s="1178"/>
      <c r="N604" s="1178"/>
      <c r="O604" s="1178"/>
      <c r="P604" s="1178"/>
      <c r="Q604" s="1178"/>
      <c r="R604" s="1178"/>
      <c r="S604" s="1178"/>
      <c r="T604" s="1178"/>
      <c r="U604" s="1178"/>
      <c r="V604" s="1178"/>
      <c r="W604" s="1178"/>
      <c r="X604" s="1178"/>
      <c r="Y604" s="1178"/>
      <c r="Z604" s="1178"/>
    </row>
    <row r="605" spans="1:26" ht="27.75" customHeight="1">
      <c r="A605" s="1234"/>
      <c r="B605" s="1220"/>
      <c r="C605" s="1255"/>
      <c r="D605" s="1253" t="s">
        <v>295</v>
      </c>
      <c r="E605" s="1203"/>
      <c r="F605" s="1203"/>
      <c r="G605" s="1203"/>
      <c r="H605" s="1203"/>
      <c r="I605" s="1203"/>
      <c r="J605" s="1203">
        <f t="shared" si="20"/>
        <v>0</v>
      </c>
      <c r="K605" s="1203" t="e">
        <f t="shared" si="21"/>
        <v>#DIV/0!</v>
      </c>
      <c r="L605" s="1203"/>
      <c r="M605" s="1178"/>
      <c r="N605" s="1178"/>
      <c r="O605" s="1178"/>
      <c r="P605" s="1178"/>
      <c r="Q605" s="1178"/>
      <c r="R605" s="1178"/>
      <c r="S605" s="1178"/>
      <c r="T605" s="1178"/>
      <c r="U605" s="1178"/>
      <c r="V605" s="1178"/>
      <c r="W605" s="1178"/>
      <c r="X605" s="1178"/>
      <c r="Y605" s="1178"/>
      <c r="Z605" s="1178"/>
    </row>
    <row r="606" spans="1:26" ht="27.75" customHeight="1">
      <c r="A606" s="1234"/>
      <c r="B606" s="1220"/>
      <c r="C606" s="1255"/>
      <c r="D606" s="1253" t="s">
        <v>297</v>
      </c>
      <c r="E606" s="1203"/>
      <c r="F606" s="1203"/>
      <c r="G606" s="1203"/>
      <c r="H606" s="1203"/>
      <c r="I606" s="1203"/>
      <c r="J606" s="1203">
        <f t="shared" si="20"/>
        <v>0</v>
      </c>
      <c r="K606" s="1203" t="e">
        <f t="shared" si="21"/>
        <v>#DIV/0!</v>
      </c>
      <c r="L606" s="1203"/>
      <c r="M606" s="1178"/>
      <c r="N606" s="1178"/>
      <c r="O606" s="1178"/>
      <c r="P606" s="1178"/>
      <c r="Q606" s="1178"/>
      <c r="R606" s="1178"/>
      <c r="S606" s="1178"/>
      <c r="T606" s="1178"/>
      <c r="U606" s="1178"/>
      <c r="V606" s="1178"/>
      <c r="W606" s="1178"/>
      <c r="X606" s="1178"/>
      <c r="Y606" s="1178"/>
      <c r="Z606" s="1178"/>
    </row>
    <row r="607" spans="1:26" ht="27.75" customHeight="1">
      <c r="A607" s="1234"/>
      <c r="B607" s="1220"/>
      <c r="C607" s="1255"/>
      <c r="D607" s="1253" t="s">
        <v>299</v>
      </c>
      <c r="E607" s="1203"/>
      <c r="F607" s="1203"/>
      <c r="G607" s="1203"/>
      <c r="H607" s="1203"/>
      <c r="I607" s="1203"/>
      <c r="J607" s="1203">
        <f t="shared" si="20"/>
        <v>0</v>
      </c>
      <c r="K607" s="1203" t="e">
        <f t="shared" si="21"/>
        <v>#DIV/0!</v>
      </c>
      <c r="L607" s="1203"/>
      <c r="M607" s="1178"/>
      <c r="N607" s="1178"/>
      <c r="O607" s="1178"/>
      <c r="P607" s="1178"/>
      <c r="Q607" s="1178"/>
      <c r="R607" s="1178"/>
      <c r="S607" s="1178"/>
      <c r="T607" s="1178"/>
      <c r="U607" s="1178"/>
      <c r="V607" s="1178"/>
      <c r="W607" s="1178"/>
      <c r="X607" s="1178"/>
      <c r="Y607" s="1178"/>
      <c r="Z607" s="1178"/>
    </row>
    <row r="608" spans="1:26" ht="27.75" customHeight="1">
      <c r="A608" s="1234"/>
      <c r="B608" s="1220"/>
      <c r="C608" s="1255"/>
      <c r="D608" s="1253" t="s">
        <v>301</v>
      </c>
      <c r="E608" s="1203"/>
      <c r="F608" s="1203"/>
      <c r="G608" s="1203"/>
      <c r="H608" s="1203"/>
      <c r="I608" s="1203"/>
      <c r="J608" s="1203">
        <f t="shared" si="20"/>
        <v>0</v>
      </c>
      <c r="K608" s="1203" t="e">
        <f t="shared" si="21"/>
        <v>#DIV/0!</v>
      </c>
      <c r="L608" s="1203"/>
      <c r="M608" s="1178"/>
      <c r="N608" s="1178"/>
      <c r="O608" s="1178"/>
      <c r="P608" s="1178"/>
      <c r="Q608" s="1178"/>
      <c r="R608" s="1178"/>
      <c r="S608" s="1178"/>
      <c r="T608" s="1178"/>
      <c r="U608" s="1178"/>
      <c r="V608" s="1178"/>
      <c r="W608" s="1178"/>
      <c r="X608" s="1178"/>
      <c r="Y608" s="1178"/>
      <c r="Z608" s="1178"/>
    </row>
    <row r="609" spans="1:26" ht="27.75" customHeight="1">
      <c r="A609" s="1234"/>
      <c r="B609" s="1220"/>
      <c r="C609" s="1255"/>
      <c r="D609" s="1253" t="s">
        <v>302</v>
      </c>
      <c r="E609" s="1203"/>
      <c r="F609" s="1203"/>
      <c r="G609" s="1203"/>
      <c r="H609" s="1203"/>
      <c r="I609" s="1203"/>
      <c r="J609" s="1203">
        <f t="shared" si="20"/>
        <v>0</v>
      </c>
      <c r="K609" s="1203" t="e">
        <f t="shared" si="21"/>
        <v>#DIV/0!</v>
      </c>
      <c r="L609" s="1203"/>
      <c r="M609" s="1178"/>
      <c r="N609" s="1178"/>
      <c r="O609" s="1178"/>
      <c r="P609" s="1178"/>
      <c r="Q609" s="1178"/>
      <c r="R609" s="1178"/>
      <c r="S609" s="1178"/>
      <c r="T609" s="1178"/>
      <c r="U609" s="1178"/>
      <c r="V609" s="1178"/>
      <c r="W609" s="1178"/>
      <c r="X609" s="1178"/>
      <c r="Y609" s="1178"/>
      <c r="Z609" s="1178"/>
    </row>
    <row r="610" spans="1:26" ht="27.75" customHeight="1">
      <c r="A610" s="1234"/>
      <c r="B610" s="1220"/>
      <c r="C610" s="1255"/>
      <c r="D610" s="1253" t="s">
        <v>304</v>
      </c>
      <c r="E610" s="1203"/>
      <c r="F610" s="1203"/>
      <c r="G610" s="1203"/>
      <c r="H610" s="1203"/>
      <c r="I610" s="1203"/>
      <c r="J610" s="1203">
        <f t="shared" si="20"/>
        <v>0</v>
      </c>
      <c r="K610" s="1203" t="e">
        <f t="shared" si="21"/>
        <v>#DIV/0!</v>
      </c>
      <c r="L610" s="1203"/>
      <c r="M610" s="1178"/>
      <c r="N610" s="1178"/>
      <c r="O610" s="1178"/>
      <c r="P610" s="1178"/>
      <c r="Q610" s="1178"/>
      <c r="R610" s="1178"/>
      <c r="S610" s="1178"/>
      <c r="T610" s="1178"/>
      <c r="U610" s="1178"/>
      <c r="V610" s="1178"/>
      <c r="W610" s="1178"/>
      <c r="X610" s="1178"/>
      <c r="Y610" s="1178"/>
      <c r="Z610" s="1178"/>
    </row>
    <row r="611" spans="1:26" ht="27.75" customHeight="1">
      <c r="A611" s="1234"/>
      <c r="B611" s="1220"/>
      <c r="C611" s="1255"/>
      <c r="D611" s="1253" t="s">
        <v>306</v>
      </c>
      <c r="E611" s="1203"/>
      <c r="F611" s="1203"/>
      <c r="G611" s="1203"/>
      <c r="H611" s="1203"/>
      <c r="I611" s="1203"/>
      <c r="J611" s="1203">
        <f t="shared" si="20"/>
        <v>0</v>
      </c>
      <c r="K611" s="1203" t="e">
        <f t="shared" si="21"/>
        <v>#DIV/0!</v>
      </c>
      <c r="L611" s="1203"/>
      <c r="M611" s="1178"/>
      <c r="N611" s="1178"/>
      <c r="O611" s="1178"/>
      <c r="P611" s="1178"/>
      <c r="Q611" s="1178"/>
      <c r="R611" s="1178"/>
      <c r="S611" s="1178"/>
      <c r="T611" s="1178"/>
      <c r="U611" s="1178"/>
      <c r="V611" s="1178"/>
      <c r="W611" s="1178"/>
      <c r="X611" s="1178"/>
      <c r="Y611" s="1178"/>
      <c r="Z611" s="1178"/>
    </row>
    <row r="612" spans="1:26" ht="27.75" customHeight="1">
      <c r="A612" s="1234"/>
      <c r="B612" s="1220"/>
      <c r="C612" s="1255"/>
      <c r="D612" s="1253" t="s">
        <v>309</v>
      </c>
      <c r="E612" s="1203"/>
      <c r="F612" s="1203"/>
      <c r="G612" s="1203"/>
      <c r="H612" s="1203"/>
      <c r="I612" s="1203"/>
      <c r="J612" s="1203">
        <f t="shared" si="20"/>
        <v>0</v>
      </c>
      <c r="K612" s="1203" t="e">
        <f t="shared" si="21"/>
        <v>#DIV/0!</v>
      </c>
      <c r="L612" s="1203"/>
      <c r="M612" s="1178"/>
      <c r="N612" s="1178"/>
      <c r="O612" s="1178"/>
      <c r="P612" s="1178"/>
      <c r="Q612" s="1178"/>
      <c r="R612" s="1178"/>
      <c r="S612" s="1178"/>
      <c r="T612" s="1178"/>
      <c r="U612" s="1178"/>
      <c r="V612" s="1178"/>
      <c r="W612" s="1178"/>
      <c r="X612" s="1178"/>
      <c r="Y612" s="1178"/>
      <c r="Z612" s="1178"/>
    </row>
    <row r="613" spans="1:26" ht="27.75" customHeight="1">
      <c r="A613" s="1234"/>
      <c r="B613" s="1220"/>
      <c r="C613" s="1255"/>
      <c r="D613" s="1257" t="s">
        <v>41</v>
      </c>
      <c r="E613" s="1203"/>
      <c r="F613" s="1203"/>
      <c r="G613" s="1203"/>
      <c r="H613" s="1203"/>
      <c r="I613" s="1203"/>
      <c r="J613" s="1203">
        <f>SUM(J572:J612)</f>
        <v>0</v>
      </c>
      <c r="K613" s="1203" t="e">
        <f t="shared" si="21"/>
        <v>#DIV/0!</v>
      </c>
      <c r="L613" s="1203"/>
      <c r="M613" s="1178"/>
      <c r="N613" s="1178"/>
      <c r="O613" s="1178"/>
      <c r="P613" s="1178"/>
      <c r="Q613" s="1178"/>
      <c r="R613" s="1178"/>
      <c r="S613" s="1178"/>
      <c r="T613" s="1178"/>
      <c r="U613" s="1178"/>
      <c r="V613" s="1178"/>
      <c r="W613" s="1178"/>
      <c r="X613" s="1178"/>
      <c r="Y613" s="1178"/>
      <c r="Z613" s="1178"/>
    </row>
    <row r="614" spans="1:26" ht="22.5" customHeight="1">
      <c r="A614" s="1280"/>
      <c r="B614" s="1329"/>
      <c r="C614" s="1316"/>
      <c r="D614" s="1325"/>
      <c r="E614" s="1326"/>
      <c r="F614" s="1326"/>
      <c r="G614" s="1326"/>
      <c r="H614" s="1326"/>
      <c r="I614" s="1326"/>
      <c r="J614" s="1326"/>
      <c r="K614" s="1326"/>
      <c r="L614" s="1178"/>
      <c r="M614" s="1178"/>
      <c r="N614" s="1178"/>
      <c r="O614" s="1178"/>
      <c r="P614" s="1178"/>
      <c r="Q614" s="1178"/>
      <c r="R614" s="1178"/>
      <c r="S614" s="1178"/>
      <c r="T614" s="1178"/>
      <c r="U614" s="1178"/>
      <c r="V614" s="1178"/>
      <c r="W614" s="1178"/>
      <c r="X614" s="1178"/>
      <c r="Y614" s="1178"/>
      <c r="Z614" s="1178"/>
    </row>
    <row r="615" spans="1:26" ht="22.5" customHeight="1">
      <c r="A615" s="1280"/>
      <c r="B615" s="1205" t="s">
        <v>141</v>
      </c>
      <c r="C615" s="1318"/>
      <c r="D615" s="1319"/>
      <c r="E615" s="1320"/>
      <c r="F615" s="1320"/>
      <c r="G615" s="1320"/>
      <c r="H615" s="1320"/>
      <c r="I615" s="1320"/>
      <c r="J615" s="1320"/>
      <c r="K615" s="1320"/>
      <c r="L615" s="1178"/>
      <c r="M615" s="1178"/>
      <c r="N615" s="1178"/>
      <c r="O615" s="1178"/>
      <c r="P615" s="1178"/>
      <c r="Q615" s="1178"/>
      <c r="R615" s="1178"/>
      <c r="S615" s="1178"/>
      <c r="T615" s="1178"/>
      <c r="U615" s="1178"/>
      <c r="V615" s="1178"/>
      <c r="W615" s="1178"/>
      <c r="X615" s="1178"/>
      <c r="Y615" s="1178"/>
      <c r="Z615" s="1178"/>
    </row>
    <row r="616" spans="1:26" ht="22.5" customHeight="1">
      <c r="A616" s="1280"/>
      <c r="B616" s="1220" t="s">
        <v>620</v>
      </c>
      <c r="C616" s="1328">
        <v>600</v>
      </c>
      <c r="D616" s="1322" t="s">
        <v>629</v>
      </c>
      <c r="E616" s="1323"/>
      <c r="F616" s="1323"/>
      <c r="G616" s="1323"/>
      <c r="H616" s="1323"/>
      <c r="I616" s="1323"/>
      <c r="J616" s="1323"/>
      <c r="K616" s="1323"/>
      <c r="L616" s="1178"/>
      <c r="M616" s="1178"/>
      <c r="N616" s="1178"/>
      <c r="O616" s="1178"/>
      <c r="P616" s="1178"/>
      <c r="Q616" s="1178"/>
      <c r="R616" s="1178"/>
      <c r="S616" s="1178"/>
      <c r="T616" s="1178"/>
      <c r="U616" s="1178"/>
      <c r="V616" s="1178"/>
      <c r="W616" s="1178"/>
      <c r="X616" s="1178"/>
      <c r="Y616" s="1178"/>
      <c r="Z616" s="1178"/>
    </row>
    <row r="617" spans="1:26" ht="22.5" customHeight="1">
      <c r="A617" s="1280"/>
      <c r="B617" s="1220" t="s">
        <v>622</v>
      </c>
      <c r="C617" s="1328">
        <v>600</v>
      </c>
      <c r="D617" s="1262" t="s">
        <v>629</v>
      </c>
      <c r="E617" s="1263"/>
      <c r="F617" s="1263"/>
      <c r="G617" s="1263"/>
      <c r="H617" s="1263"/>
      <c r="I617" s="1263"/>
      <c r="J617" s="1263"/>
      <c r="K617" s="1263"/>
      <c r="L617" s="1178"/>
      <c r="M617" s="1178"/>
      <c r="N617" s="1178"/>
      <c r="O617" s="1178"/>
      <c r="P617" s="1178"/>
      <c r="Q617" s="1178"/>
      <c r="R617" s="1178"/>
      <c r="S617" s="1178"/>
      <c r="T617" s="1178"/>
      <c r="U617" s="1178"/>
      <c r="V617" s="1178"/>
      <c r="W617" s="1178"/>
      <c r="X617" s="1178"/>
      <c r="Y617" s="1178"/>
      <c r="Z617" s="1178"/>
    </row>
    <row r="618" spans="1:26" ht="22.5" customHeight="1">
      <c r="A618" s="1280"/>
      <c r="B618" s="1220" t="s">
        <v>623</v>
      </c>
      <c r="C618" s="1328">
        <v>600</v>
      </c>
      <c r="D618" s="1262" t="s">
        <v>629</v>
      </c>
      <c r="E618" s="1263"/>
      <c r="F618" s="1263"/>
      <c r="G618" s="1263"/>
      <c r="H618" s="1263"/>
      <c r="I618" s="1263"/>
      <c r="J618" s="1263"/>
      <c r="K618" s="1263"/>
      <c r="L618" s="1178"/>
      <c r="M618" s="1178"/>
      <c r="N618" s="1178"/>
      <c r="O618" s="1178"/>
      <c r="P618" s="1178"/>
      <c r="Q618" s="1178"/>
      <c r="R618" s="1178"/>
      <c r="S618" s="1178"/>
      <c r="T618" s="1178"/>
      <c r="U618" s="1178"/>
      <c r="V618" s="1178"/>
      <c r="W618" s="1178"/>
      <c r="X618" s="1178"/>
      <c r="Y618" s="1178"/>
      <c r="Z618" s="1178"/>
    </row>
    <row r="619" spans="1:26" ht="22.5" customHeight="1">
      <c r="A619" s="1280"/>
      <c r="B619" s="1220" t="s">
        <v>624</v>
      </c>
      <c r="C619" s="1328">
        <v>1800</v>
      </c>
      <c r="D619" s="1262" t="s">
        <v>629</v>
      </c>
      <c r="E619" s="1263"/>
      <c r="F619" s="1263"/>
      <c r="G619" s="1263"/>
      <c r="H619" s="1263"/>
      <c r="I619" s="1263"/>
      <c r="J619" s="1263"/>
      <c r="K619" s="1263"/>
      <c r="L619" s="1178"/>
      <c r="M619" s="1178"/>
      <c r="N619" s="1178"/>
      <c r="O619" s="1178"/>
      <c r="P619" s="1178"/>
      <c r="Q619" s="1178"/>
      <c r="R619" s="1178"/>
      <c r="S619" s="1178"/>
      <c r="T619" s="1178"/>
      <c r="U619" s="1178"/>
      <c r="V619" s="1178"/>
      <c r="W619" s="1178"/>
      <c r="X619" s="1178"/>
      <c r="Y619" s="1178"/>
      <c r="Z619" s="1178"/>
    </row>
    <row r="620" spans="1:26" ht="27.75" customHeight="1">
      <c r="A620" s="1234"/>
      <c r="B620" s="1220"/>
      <c r="C620" s="1255"/>
      <c r="D620" s="1253" t="s">
        <v>202</v>
      </c>
      <c r="E620" s="1203"/>
      <c r="F620" s="1203"/>
      <c r="G620" s="1203"/>
      <c r="H620" s="1203"/>
      <c r="I620" s="1203"/>
      <c r="J620" s="1203">
        <f t="shared" ref="J620:J660" si="22">SUM(E620:I620)</f>
        <v>0</v>
      </c>
      <c r="K620" s="1203" t="e">
        <f t="shared" ref="K620:K661" si="23">J620/E620</f>
        <v>#DIV/0!</v>
      </c>
      <c r="L620" s="1203"/>
      <c r="M620" s="1178"/>
      <c r="N620" s="1178"/>
      <c r="O620" s="1178"/>
      <c r="P620" s="1178"/>
      <c r="Q620" s="1178"/>
      <c r="R620" s="1178"/>
      <c r="S620" s="1178"/>
      <c r="T620" s="1178"/>
      <c r="U620" s="1178"/>
      <c r="V620" s="1178"/>
      <c r="W620" s="1178"/>
      <c r="X620" s="1178"/>
      <c r="Y620" s="1178"/>
      <c r="Z620" s="1178"/>
    </row>
    <row r="621" spans="1:26" ht="27.75" customHeight="1">
      <c r="A621" s="1234"/>
      <c r="B621" s="1220"/>
      <c r="C621" s="1255"/>
      <c r="D621" s="1253" t="s">
        <v>205</v>
      </c>
      <c r="E621" s="1203"/>
      <c r="F621" s="1203"/>
      <c r="G621" s="1203"/>
      <c r="H621" s="1203"/>
      <c r="I621" s="1203"/>
      <c r="J621" s="1203">
        <f t="shared" si="22"/>
        <v>0</v>
      </c>
      <c r="K621" s="1203" t="e">
        <f t="shared" si="23"/>
        <v>#DIV/0!</v>
      </c>
      <c r="L621" s="1203"/>
      <c r="M621" s="1178"/>
      <c r="N621" s="1178"/>
      <c r="O621" s="1178"/>
      <c r="P621" s="1178"/>
      <c r="Q621" s="1178"/>
      <c r="R621" s="1178"/>
      <c r="S621" s="1178"/>
      <c r="T621" s="1178"/>
      <c r="U621" s="1178"/>
      <c r="V621" s="1178"/>
      <c r="W621" s="1178"/>
      <c r="X621" s="1178"/>
      <c r="Y621" s="1178"/>
      <c r="Z621" s="1178"/>
    </row>
    <row r="622" spans="1:26" ht="27.75" customHeight="1">
      <c r="A622" s="1234"/>
      <c r="B622" s="1220"/>
      <c r="C622" s="1255"/>
      <c r="D622" s="1253" t="s">
        <v>210</v>
      </c>
      <c r="E622" s="1203"/>
      <c r="F622" s="1203"/>
      <c r="G622" s="1203"/>
      <c r="H622" s="1203"/>
      <c r="I622" s="1203"/>
      <c r="J622" s="1203">
        <f t="shared" si="22"/>
        <v>0</v>
      </c>
      <c r="K622" s="1203" t="e">
        <f t="shared" si="23"/>
        <v>#DIV/0!</v>
      </c>
      <c r="L622" s="1203"/>
      <c r="M622" s="1178"/>
      <c r="N622" s="1178"/>
      <c r="O622" s="1178"/>
      <c r="P622" s="1178"/>
      <c r="Q622" s="1178"/>
      <c r="R622" s="1178"/>
      <c r="S622" s="1178"/>
      <c r="T622" s="1178"/>
      <c r="U622" s="1178"/>
      <c r="V622" s="1178"/>
      <c r="W622" s="1178"/>
      <c r="X622" s="1178"/>
      <c r="Y622" s="1178"/>
      <c r="Z622" s="1178"/>
    </row>
    <row r="623" spans="1:26" ht="27.75" customHeight="1">
      <c r="A623" s="1234"/>
      <c r="B623" s="1220"/>
      <c r="C623" s="1255"/>
      <c r="D623" s="1253" t="s">
        <v>213</v>
      </c>
      <c r="E623" s="1203"/>
      <c r="F623" s="1203"/>
      <c r="G623" s="1203"/>
      <c r="H623" s="1203"/>
      <c r="I623" s="1203"/>
      <c r="J623" s="1203">
        <f t="shared" si="22"/>
        <v>0</v>
      </c>
      <c r="K623" s="1203" t="e">
        <f t="shared" si="23"/>
        <v>#DIV/0!</v>
      </c>
      <c r="L623" s="1203"/>
      <c r="M623" s="1178"/>
      <c r="N623" s="1178"/>
      <c r="O623" s="1178"/>
      <c r="P623" s="1178"/>
      <c r="Q623" s="1178"/>
      <c r="R623" s="1178"/>
      <c r="S623" s="1178"/>
      <c r="T623" s="1178"/>
      <c r="U623" s="1178"/>
      <c r="V623" s="1178"/>
      <c r="W623" s="1178"/>
      <c r="X623" s="1178"/>
      <c r="Y623" s="1178"/>
      <c r="Z623" s="1178"/>
    </row>
    <row r="624" spans="1:26" ht="27.75" customHeight="1">
      <c r="A624" s="1234"/>
      <c r="B624" s="1220"/>
      <c r="C624" s="1255"/>
      <c r="D624" s="1253" t="s">
        <v>216</v>
      </c>
      <c r="E624" s="1203"/>
      <c r="F624" s="1203"/>
      <c r="G624" s="1203"/>
      <c r="H624" s="1203"/>
      <c r="I624" s="1203"/>
      <c r="J624" s="1203">
        <f t="shared" si="22"/>
        <v>0</v>
      </c>
      <c r="K624" s="1203" t="e">
        <f t="shared" si="23"/>
        <v>#DIV/0!</v>
      </c>
      <c r="L624" s="1203"/>
      <c r="M624" s="1178"/>
      <c r="N624" s="1178"/>
      <c r="O624" s="1178"/>
      <c r="P624" s="1178"/>
      <c r="Q624" s="1178"/>
      <c r="R624" s="1178"/>
      <c r="S624" s="1178"/>
      <c r="T624" s="1178"/>
      <c r="U624" s="1178"/>
      <c r="V624" s="1178"/>
      <c r="W624" s="1178"/>
      <c r="X624" s="1178"/>
      <c r="Y624" s="1178"/>
      <c r="Z624" s="1178"/>
    </row>
    <row r="625" spans="1:26" ht="27.75" customHeight="1">
      <c r="A625" s="1234"/>
      <c r="B625" s="1220"/>
      <c r="C625" s="1255"/>
      <c r="D625" s="1253" t="s">
        <v>218</v>
      </c>
      <c r="E625" s="1203"/>
      <c r="F625" s="1203"/>
      <c r="G625" s="1203"/>
      <c r="H625" s="1203"/>
      <c r="I625" s="1203"/>
      <c r="J625" s="1203">
        <f t="shared" si="22"/>
        <v>0</v>
      </c>
      <c r="K625" s="1203" t="e">
        <f t="shared" si="23"/>
        <v>#DIV/0!</v>
      </c>
      <c r="L625" s="1203"/>
      <c r="M625" s="1178"/>
      <c r="N625" s="1178"/>
      <c r="O625" s="1178"/>
      <c r="P625" s="1178"/>
      <c r="Q625" s="1178"/>
      <c r="R625" s="1178"/>
      <c r="S625" s="1178"/>
      <c r="T625" s="1178"/>
      <c r="U625" s="1178"/>
      <c r="V625" s="1178"/>
      <c r="W625" s="1178"/>
      <c r="X625" s="1178"/>
      <c r="Y625" s="1178"/>
      <c r="Z625" s="1178"/>
    </row>
    <row r="626" spans="1:26" ht="27.75" customHeight="1">
      <c r="A626" s="1234"/>
      <c r="B626" s="1220"/>
      <c r="C626" s="1255"/>
      <c r="D626" s="1253" t="s">
        <v>220</v>
      </c>
      <c r="E626" s="1203"/>
      <c r="F626" s="1203"/>
      <c r="G626" s="1203"/>
      <c r="H626" s="1203"/>
      <c r="I626" s="1203"/>
      <c r="J626" s="1203">
        <f t="shared" si="22"/>
        <v>0</v>
      </c>
      <c r="K626" s="1203" t="e">
        <f t="shared" si="23"/>
        <v>#DIV/0!</v>
      </c>
      <c r="L626" s="1203"/>
      <c r="M626" s="1178"/>
      <c r="N626" s="1178"/>
      <c r="O626" s="1178"/>
      <c r="P626" s="1178"/>
      <c r="Q626" s="1178"/>
      <c r="R626" s="1178"/>
      <c r="S626" s="1178"/>
      <c r="T626" s="1178"/>
      <c r="U626" s="1178"/>
      <c r="V626" s="1178"/>
      <c r="W626" s="1178"/>
      <c r="X626" s="1178"/>
      <c r="Y626" s="1178"/>
      <c r="Z626" s="1178"/>
    </row>
    <row r="627" spans="1:26" ht="27.75" customHeight="1">
      <c r="A627" s="1234"/>
      <c r="B627" s="1220"/>
      <c r="C627" s="1255"/>
      <c r="D627" s="1253" t="s">
        <v>223</v>
      </c>
      <c r="E627" s="1203"/>
      <c r="F627" s="1203"/>
      <c r="G627" s="1203"/>
      <c r="H627" s="1203"/>
      <c r="I627" s="1203"/>
      <c r="J627" s="1203">
        <f t="shared" si="22"/>
        <v>0</v>
      </c>
      <c r="K627" s="1203" t="e">
        <f t="shared" si="23"/>
        <v>#DIV/0!</v>
      </c>
      <c r="L627" s="1203"/>
      <c r="M627" s="1178"/>
      <c r="N627" s="1178"/>
      <c r="O627" s="1178"/>
      <c r="P627" s="1178"/>
      <c r="Q627" s="1178"/>
      <c r="R627" s="1178"/>
      <c r="S627" s="1178"/>
      <c r="T627" s="1178"/>
      <c r="U627" s="1178"/>
      <c r="V627" s="1178"/>
      <c r="W627" s="1178"/>
      <c r="X627" s="1178"/>
      <c r="Y627" s="1178"/>
      <c r="Z627" s="1178"/>
    </row>
    <row r="628" spans="1:26" ht="27.75" customHeight="1">
      <c r="A628" s="1234"/>
      <c r="B628" s="1220"/>
      <c r="C628" s="1255"/>
      <c r="D628" s="1253" t="s">
        <v>225</v>
      </c>
      <c r="E628" s="1203"/>
      <c r="F628" s="1203"/>
      <c r="G628" s="1203"/>
      <c r="H628" s="1203"/>
      <c r="I628" s="1203"/>
      <c r="J628" s="1203">
        <f t="shared" si="22"/>
        <v>0</v>
      </c>
      <c r="K628" s="1203" t="e">
        <f t="shared" si="23"/>
        <v>#DIV/0!</v>
      </c>
      <c r="L628" s="1203"/>
      <c r="M628" s="1178"/>
      <c r="N628" s="1178"/>
      <c r="O628" s="1178"/>
      <c r="P628" s="1178"/>
      <c r="Q628" s="1178"/>
      <c r="R628" s="1178"/>
      <c r="S628" s="1178"/>
      <c r="T628" s="1178"/>
      <c r="U628" s="1178"/>
      <c r="V628" s="1178"/>
      <c r="W628" s="1178"/>
      <c r="X628" s="1178"/>
      <c r="Y628" s="1178"/>
      <c r="Z628" s="1178"/>
    </row>
    <row r="629" spans="1:26" ht="27.75" customHeight="1">
      <c r="A629" s="1234"/>
      <c r="B629" s="1220"/>
      <c r="C629" s="1255"/>
      <c r="D629" s="1253" t="s">
        <v>227</v>
      </c>
      <c r="E629" s="1203"/>
      <c r="F629" s="1203"/>
      <c r="G629" s="1203"/>
      <c r="H629" s="1203"/>
      <c r="I629" s="1203"/>
      <c r="J629" s="1203">
        <f t="shared" si="22"/>
        <v>0</v>
      </c>
      <c r="K629" s="1203" t="e">
        <f t="shared" si="23"/>
        <v>#DIV/0!</v>
      </c>
      <c r="L629" s="1203"/>
      <c r="M629" s="1178"/>
      <c r="N629" s="1178"/>
      <c r="O629" s="1178"/>
      <c r="P629" s="1178"/>
      <c r="Q629" s="1178"/>
      <c r="R629" s="1178"/>
      <c r="S629" s="1178"/>
      <c r="T629" s="1178"/>
      <c r="U629" s="1178"/>
      <c r="V629" s="1178"/>
      <c r="W629" s="1178"/>
      <c r="X629" s="1178"/>
      <c r="Y629" s="1178"/>
      <c r="Z629" s="1178"/>
    </row>
    <row r="630" spans="1:26" ht="27.75" customHeight="1">
      <c r="A630" s="1234"/>
      <c r="B630" s="1220"/>
      <c r="C630" s="1255"/>
      <c r="D630" s="1253" t="s">
        <v>229</v>
      </c>
      <c r="E630" s="1203"/>
      <c r="F630" s="1203"/>
      <c r="G630" s="1203"/>
      <c r="H630" s="1203"/>
      <c r="I630" s="1203"/>
      <c r="J630" s="1203">
        <f t="shared" si="22"/>
        <v>0</v>
      </c>
      <c r="K630" s="1203" t="e">
        <f t="shared" si="23"/>
        <v>#DIV/0!</v>
      </c>
      <c r="L630" s="1203"/>
      <c r="M630" s="1178"/>
      <c r="N630" s="1178"/>
      <c r="O630" s="1178"/>
      <c r="P630" s="1178"/>
      <c r="Q630" s="1178"/>
      <c r="R630" s="1178"/>
      <c r="S630" s="1178"/>
      <c r="T630" s="1178"/>
      <c r="U630" s="1178"/>
      <c r="V630" s="1178"/>
      <c r="W630" s="1178"/>
      <c r="X630" s="1178"/>
      <c r="Y630" s="1178"/>
      <c r="Z630" s="1178"/>
    </row>
    <row r="631" spans="1:26" ht="27.75" customHeight="1">
      <c r="A631" s="1234"/>
      <c r="B631" s="1220"/>
      <c r="C631" s="1255"/>
      <c r="D631" s="1253" t="s">
        <v>234</v>
      </c>
      <c r="E631" s="1203"/>
      <c r="F631" s="1203"/>
      <c r="G631" s="1203"/>
      <c r="H631" s="1203"/>
      <c r="I631" s="1203"/>
      <c r="J631" s="1203">
        <f t="shared" si="22"/>
        <v>0</v>
      </c>
      <c r="K631" s="1203" t="e">
        <f t="shared" si="23"/>
        <v>#DIV/0!</v>
      </c>
      <c r="L631" s="1203"/>
      <c r="M631" s="1178"/>
      <c r="N631" s="1178"/>
      <c r="O631" s="1178"/>
      <c r="P631" s="1178"/>
      <c r="Q631" s="1178"/>
      <c r="R631" s="1178"/>
      <c r="S631" s="1178"/>
      <c r="T631" s="1178"/>
      <c r="U631" s="1178"/>
      <c r="V631" s="1178"/>
      <c r="W631" s="1178"/>
      <c r="X631" s="1178"/>
      <c r="Y631" s="1178"/>
      <c r="Z631" s="1178"/>
    </row>
    <row r="632" spans="1:26" ht="27.75" customHeight="1">
      <c r="A632" s="1234"/>
      <c r="B632" s="1220"/>
      <c r="C632" s="1255"/>
      <c r="D632" s="1253" t="s">
        <v>236</v>
      </c>
      <c r="E632" s="1203"/>
      <c r="F632" s="1203"/>
      <c r="G632" s="1203"/>
      <c r="H632" s="1203"/>
      <c r="I632" s="1203"/>
      <c r="J632" s="1203">
        <f t="shared" si="22"/>
        <v>0</v>
      </c>
      <c r="K632" s="1203" t="e">
        <f t="shared" si="23"/>
        <v>#DIV/0!</v>
      </c>
      <c r="L632" s="1203"/>
      <c r="M632" s="1178"/>
      <c r="N632" s="1178"/>
      <c r="O632" s="1178"/>
      <c r="P632" s="1178"/>
      <c r="Q632" s="1178"/>
      <c r="R632" s="1178"/>
      <c r="S632" s="1178"/>
      <c r="T632" s="1178"/>
      <c r="U632" s="1178"/>
      <c r="V632" s="1178"/>
      <c r="W632" s="1178"/>
      <c r="X632" s="1178"/>
      <c r="Y632" s="1178"/>
      <c r="Z632" s="1178"/>
    </row>
    <row r="633" spans="1:26" ht="27.75" customHeight="1">
      <c r="A633" s="1234"/>
      <c r="B633" s="1220"/>
      <c r="C633" s="1255"/>
      <c r="D633" s="1253" t="s">
        <v>241</v>
      </c>
      <c r="E633" s="1203"/>
      <c r="F633" s="1203"/>
      <c r="G633" s="1203"/>
      <c r="H633" s="1203"/>
      <c r="I633" s="1203"/>
      <c r="J633" s="1203">
        <f t="shared" si="22"/>
        <v>0</v>
      </c>
      <c r="K633" s="1203" t="e">
        <f t="shared" si="23"/>
        <v>#DIV/0!</v>
      </c>
      <c r="L633" s="1203"/>
      <c r="M633" s="1178"/>
      <c r="N633" s="1178"/>
      <c r="O633" s="1178"/>
      <c r="P633" s="1178"/>
      <c r="Q633" s="1178"/>
      <c r="R633" s="1178"/>
      <c r="S633" s="1178"/>
      <c r="T633" s="1178"/>
      <c r="U633" s="1178"/>
      <c r="V633" s="1178"/>
      <c r="W633" s="1178"/>
      <c r="X633" s="1178"/>
      <c r="Y633" s="1178"/>
      <c r="Z633" s="1178"/>
    </row>
    <row r="634" spans="1:26" ht="27.75" customHeight="1">
      <c r="A634" s="1234"/>
      <c r="B634" s="1220"/>
      <c r="C634" s="1255"/>
      <c r="D634" s="1253" t="s">
        <v>243</v>
      </c>
      <c r="E634" s="1203"/>
      <c r="F634" s="1203"/>
      <c r="G634" s="1203"/>
      <c r="H634" s="1203"/>
      <c r="I634" s="1203"/>
      <c r="J634" s="1203">
        <f t="shared" si="22"/>
        <v>0</v>
      </c>
      <c r="K634" s="1203" t="e">
        <f t="shared" si="23"/>
        <v>#DIV/0!</v>
      </c>
      <c r="L634" s="1203"/>
      <c r="M634" s="1178"/>
      <c r="N634" s="1178"/>
      <c r="O634" s="1178"/>
      <c r="P634" s="1178"/>
      <c r="Q634" s="1178"/>
      <c r="R634" s="1178"/>
      <c r="S634" s="1178"/>
      <c r="T634" s="1178"/>
      <c r="U634" s="1178"/>
      <c r="V634" s="1178"/>
      <c r="W634" s="1178"/>
      <c r="X634" s="1178"/>
      <c r="Y634" s="1178"/>
      <c r="Z634" s="1178"/>
    </row>
    <row r="635" spans="1:26" ht="27.75" customHeight="1">
      <c r="A635" s="1234"/>
      <c r="B635" s="1220"/>
      <c r="C635" s="1255"/>
      <c r="D635" s="1253" t="s">
        <v>246</v>
      </c>
      <c r="E635" s="1203"/>
      <c r="F635" s="1203"/>
      <c r="G635" s="1203"/>
      <c r="H635" s="1203"/>
      <c r="I635" s="1203"/>
      <c r="J635" s="1203">
        <f t="shared" si="22"/>
        <v>0</v>
      </c>
      <c r="K635" s="1203" t="e">
        <f t="shared" si="23"/>
        <v>#DIV/0!</v>
      </c>
      <c r="L635" s="1203"/>
      <c r="M635" s="1178"/>
      <c r="N635" s="1178"/>
      <c r="O635" s="1178"/>
      <c r="P635" s="1178"/>
      <c r="Q635" s="1178"/>
      <c r="R635" s="1178"/>
      <c r="S635" s="1178"/>
      <c r="T635" s="1178"/>
      <c r="U635" s="1178"/>
      <c r="V635" s="1178"/>
      <c r="W635" s="1178"/>
      <c r="X635" s="1178"/>
      <c r="Y635" s="1178"/>
      <c r="Z635" s="1178"/>
    </row>
    <row r="636" spans="1:26" ht="27.75" customHeight="1">
      <c r="A636" s="1234"/>
      <c r="B636" s="1220"/>
      <c r="C636" s="1255"/>
      <c r="D636" s="1253" t="s">
        <v>249</v>
      </c>
      <c r="E636" s="1203"/>
      <c r="F636" s="1203"/>
      <c r="G636" s="1203"/>
      <c r="H636" s="1203"/>
      <c r="I636" s="1203"/>
      <c r="J636" s="1203">
        <f t="shared" si="22"/>
        <v>0</v>
      </c>
      <c r="K636" s="1203" t="e">
        <f t="shared" si="23"/>
        <v>#DIV/0!</v>
      </c>
      <c r="L636" s="1203"/>
      <c r="M636" s="1178"/>
      <c r="N636" s="1178"/>
      <c r="O636" s="1178"/>
      <c r="P636" s="1178"/>
      <c r="Q636" s="1178"/>
      <c r="R636" s="1178"/>
      <c r="S636" s="1178"/>
      <c r="T636" s="1178"/>
      <c r="U636" s="1178"/>
      <c r="V636" s="1178"/>
      <c r="W636" s="1178"/>
      <c r="X636" s="1178"/>
      <c r="Y636" s="1178"/>
      <c r="Z636" s="1178"/>
    </row>
    <row r="637" spans="1:26" ht="27.75" customHeight="1">
      <c r="A637" s="1234"/>
      <c r="B637" s="1220"/>
      <c r="C637" s="1255"/>
      <c r="D637" s="1253" t="s">
        <v>253</v>
      </c>
      <c r="E637" s="1203"/>
      <c r="F637" s="1203"/>
      <c r="G637" s="1203"/>
      <c r="H637" s="1203"/>
      <c r="I637" s="1203"/>
      <c r="J637" s="1203">
        <f t="shared" si="22"/>
        <v>0</v>
      </c>
      <c r="K637" s="1203" t="e">
        <f t="shared" si="23"/>
        <v>#DIV/0!</v>
      </c>
      <c r="L637" s="1203"/>
      <c r="M637" s="1178"/>
      <c r="N637" s="1178"/>
      <c r="O637" s="1178"/>
      <c r="P637" s="1178"/>
      <c r="Q637" s="1178"/>
      <c r="R637" s="1178"/>
      <c r="S637" s="1178"/>
      <c r="T637" s="1178"/>
      <c r="U637" s="1178"/>
      <c r="V637" s="1178"/>
      <c r="W637" s="1178"/>
      <c r="X637" s="1178"/>
      <c r="Y637" s="1178"/>
      <c r="Z637" s="1178"/>
    </row>
    <row r="638" spans="1:26" ht="27.75" customHeight="1">
      <c r="A638" s="1234"/>
      <c r="B638" s="1220"/>
      <c r="C638" s="1255"/>
      <c r="D638" s="1253" t="s">
        <v>256</v>
      </c>
      <c r="E638" s="1203"/>
      <c r="F638" s="1203"/>
      <c r="G638" s="1203"/>
      <c r="H638" s="1203"/>
      <c r="I638" s="1203"/>
      <c r="J638" s="1203">
        <f t="shared" si="22"/>
        <v>0</v>
      </c>
      <c r="K638" s="1203" t="e">
        <f t="shared" si="23"/>
        <v>#DIV/0!</v>
      </c>
      <c r="L638" s="1203"/>
      <c r="M638" s="1178"/>
      <c r="N638" s="1178"/>
      <c r="O638" s="1178"/>
      <c r="P638" s="1178"/>
      <c r="Q638" s="1178"/>
      <c r="R638" s="1178"/>
      <c r="S638" s="1178"/>
      <c r="T638" s="1178"/>
      <c r="U638" s="1178"/>
      <c r="V638" s="1178"/>
      <c r="W638" s="1178"/>
      <c r="X638" s="1178"/>
      <c r="Y638" s="1178"/>
      <c r="Z638" s="1178"/>
    </row>
    <row r="639" spans="1:26" ht="27.75" customHeight="1">
      <c r="A639" s="1234"/>
      <c r="B639" s="1220"/>
      <c r="C639" s="1255"/>
      <c r="D639" s="1253" t="s">
        <v>259</v>
      </c>
      <c r="E639" s="1203"/>
      <c r="F639" s="1203"/>
      <c r="G639" s="1203"/>
      <c r="H639" s="1203"/>
      <c r="I639" s="1203"/>
      <c r="J639" s="1203">
        <f t="shared" si="22"/>
        <v>0</v>
      </c>
      <c r="K639" s="1203" t="e">
        <f t="shared" si="23"/>
        <v>#DIV/0!</v>
      </c>
      <c r="L639" s="1203"/>
      <c r="M639" s="1178"/>
      <c r="N639" s="1178"/>
      <c r="O639" s="1178"/>
      <c r="P639" s="1178"/>
      <c r="Q639" s="1178"/>
      <c r="R639" s="1178"/>
      <c r="S639" s="1178"/>
      <c r="T639" s="1178"/>
      <c r="U639" s="1178"/>
      <c r="V639" s="1178"/>
      <c r="W639" s="1178"/>
      <c r="X639" s="1178"/>
      <c r="Y639" s="1178"/>
      <c r="Z639" s="1178"/>
    </row>
    <row r="640" spans="1:26" ht="27.75" customHeight="1">
      <c r="A640" s="1234"/>
      <c r="B640" s="1220"/>
      <c r="C640" s="1255"/>
      <c r="D640" s="1253" t="s">
        <v>261</v>
      </c>
      <c r="E640" s="1203"/>
      <c r="F640" s="1203"/>
      <c r="G640" s="1203"/>
      <c r="H640" s="1203"/>
      <c r="I640" s="1203"/>
      <c r="J640" s="1203">
        <f t="shared" si="22"/>
        <v>0</v>
      </c>
      <c r="K640" s="1203" t="e">
        <f t="shared" si="23"/>
        <v>#DIV/0!</v>
      </c>
      <c r="L640" s="1203"/>
      <c r="M640" s="1178"/>
      <c r="N640" s="1178"/>
      <c r="O640" s="1178"/>
      <c r="P640" s="1178"/>
      <c r="Q640" s="1178"/>
      <c r="R640" s="1178"/>
      <c r="S640" s="1178"/>
      <c r="T640" s="1178"/>
      <c r="U640" s="1178"/>
      <c r="V640" s="1178"/>
      <c r="W640" s="1178"/>
      <c r="X640" s="1178"/>
      <c r="Y640" s="1178"/>
      <c r="Z640" s="1178"/>
    </row>
    <row r="641" spans="1:26" ht="27.75" customHeight="1">
      <c r="A641" s="1234"/>
      <c r="B641" s="1220"/>
      <c r="C641" s="1255"/>
      <c r="D641" s="1253" t="s">
        <v>263</v>
      </c>
      <c r="E641" s="1203"/>
      <c r="F641" s="1203"/>
      <c r="G641" s="1203"/>
      <c r="H641" s="1203"/>
      <c r="I641" s="1203"/>
      <c r="J641" s="1203">
        <f t="shared" si="22"/>
        <v>0</v>
      </c>
      <c r="K641" s="1203" t="e">
        <f t="shared" si="23"/>
        <v>#DIV/0!</v>
      </c>
      <c r="L641" s="1203"/>
      <c r="M641" s="1178"/>
      <c r="N641" s="1178"/>
      <c r="O641" s="1178"/>
      <c r="P641" s="1178"/>
      <c r="Q641" s="1178"/>
      <c r="R641" s="1178"/>
      <c r="S641" s="1178"/>
      <c r="T641" s="1178"/>
      <c r="U641" s="1178"/>
      <c r="V641" s="1178"/>
      <c r="W641" s="1178"/>
      <c r="X641" s="1178"/>
      <c r="Y641" s="1178"/>
      <c r="Z641" s="1178"/>
    </row>
    <row r="642" spans="1:26" ht="27.75" customHeight="1">
      <c r="A642" s="1234"/>
      <c r="B642" s="1220"/>
      <c r="C642" s="1255"/>
      <c r="D642" s="1253" t="s">
        <v>265</v>
      </c>
      <c r="E642" s="1203"/>
      <c r="F642" s="1203"/>
      <c r="G642" s="1203"/>
      <c r="H642" s="1203"/>
      <c r="I642" s="1203"/>
      <c r="J642" s="1203">
        <f t="shared" si="22"/>
        <v>0</v>
      </c>
      <c r="K642" s="1203" t="e">
        <f t="shared" si="23"/>
        <v>#DIV/0!</v>
      </c>
      <c r="L642" s="1203"/>
      <c r="M642" s="1178"/>
      <c r="N642" s="1178"/>
      <c r="O642" s="1178"/>
      <c r="P642" s="1178"/>
      <c r="Q642" s="1178"/>
      <c r="R642" s="1178"/>
      <c r="S642" s="1178"/>
      <c r="T642" s="1178"/>
      <c r="U642" s="1178"/>
      <c r="V642" s="1178"/>
      <c r="W642" s="1178"/>
      <c r="X642" s="1178"/>
      <c r="Y642" s="1178"/>
      <c r="Z642" s="1178"/>
    </row>
    <row r="643" spans="1:26" ht="27.75" customHeight="1">
      <c r="A643" s="1234"/>
      <c r="B643" s="1220"/>
      <c r="C643" s="1255"/>
      <c r="D643" s="1253" t="s">
        <v>269</v>
      </c>
      <c r="E643" s="1203"/>
      <c r="F643" s="1203"/>
      <c r="G643" s="1203"/>
      <c r="H643" s="1203"/>
      <c r="I643" s="1203"/>
      <c r="J643" s="1203">
        <f t="shared" si="22"/>
        <v>0</v>
      </c>
      <c r="K643" s="1203" t="e">
        <f t="shared" si="23"/>
        <v>#DIV/0!</v>
      </c>
      <c r="L643" s="1203"/>
      <c r="M643" s="1178"/>
      <c r="N643" s="1178"/>
      <c r="O643" s="1178"/>
      <c r="P643" s="1178"/>
      <c r="Q643" s="1178"/>
      <c r="R643" s="1178"/>
      <c r="S643" s="1178"/>
      <c r="T643" s="1178"/>
      <c r="U643" s="1178"/>
      <c r="V643" s="1178"/>
      <c r="W643" s="1178"/>
      <c r="X643" s="1178"/>
      <c r="Y643" s="1178"/>
      <c r="Z643" s="1178"/>
    </row>
    <row r="644" spans="1:26" ht="27.75" customHeight="1">
      <c r="A644" s="1234"/>
      <c r="B644" s="1220"/>
      <c r="C644" s="1255"/>
      <c r="D644" s="1253" t="s">
        <v>274</v>
      </c>
      <c r="E644" s="1203"/>
      <c r="F644" s="1203"/>
      <c r="G644" s="1203"/>
      <c r="H644" s="1203"/>
      <c r="I644" s="1203"/>
      <c r="J644" s="1203">
        <f t="shared" si="22"/>
        <v>0</v>
      </c>
      <c r="K644" s="1203" t="e">
        <f t="shared" si="23"/>
        <v>#DIV/0!</v>
      </c>
      <c r="L644" s="1203"/>
      <c r="M644" s="1178"/>
      <c r="N644" s="1178"/>
      <c r="O644" s="1178"/>
      <c r="P644" s="1178"/>
      <c r="Q644" s="1178"/>
      <c r="R644" s="1178"/>
      <c r="S644" s="1178"/>
      <c r="T644" s="1178"/>
      <c r="U644" s="1178"/>
      <c r="V644" s="1178"/>
      <c r="W644" s="1178"/>
      <c r="X644" s="1178"/>
      <c r="Y644" s="1178"/>
      <c r="Z644" s="1178"/>
    </row>
    <row r="645" spans="1:26" ht="27.75" customHeight="1">
      <c r="A645" s="1234"/>
      <c r="B645" s="1220"/>
      <c r="C645" s="1255"/>
      <c r="D645" s="1253" t="s">
        <v>277</v>
      </c>
      <c r="E645" s="1203"/>
      <c r="F645" s="1203"/>
      <c r="G645" s="1203"/>
      <c r="H645" s="1203"/>
      <c r="I645" s="1203"/>
      <c r="J645" s="1203">
        <f t="shared" si="22"/>
        <v>0</v>
      </c>
      <c r="K645" s="1203" t="e">
        <f t="shared" si="23"/>
        <v>#DIV/0!</v>
      </c>
      <c r="L645" s="1203"/>
      <c r="M645" s="1178"/>
      <c r="N645" s="1178"/>
      <c r="O645" s="1178"/>
      <c r="P645" s="1178"/>
      <c r="Q645" s="1178"/>
      <c r="R645" s="1178"/>
      <c r="S645" s="1178"/>
      <c r="T645" s="1178"/>
      <c r="U645" s="1178"/>
      <c r="V645" s="1178"/>
      <c r="W645" s="1178"/>
      <c r="X645" s="1178"/>
      <c r="Y645" s="1178"/>
      <c r="Z645" s="1178"/>
    </row>
    <row r="646" spans="1:26" ht="27.75" customHeight="1">
      <c r="A646" s="1234"/>
      <c r="B646" s="1220"/>
      <c r="C646" s="1255"/>
      <c r="D646" s="1253" t="s">
        <v>279</v>
      </c>
      <c r="E646" s="1203"/>
      <c r="F646" s="1203"/>
      <c r="G646" s="1203"/>
      <c r="H646" s="1203"/>
      <c r="I646" s="1203"/>
      <c r="J646" s="1203">
        <f t="shared" si="22"/>
        <v>0</v>
      </c>
      <c r="K646" s="1203" t="e">
        <f t="shared" si="23"/>
        <v>#DIV/0!</v>
      </c>
      <c r="L646" s="1203"/>
      <c r="M646" s="1178"/>
      <c r="N646" s="1178"/>
      <c r="O646" s="1178"/>
      <c r="P646" s="1178"/>
      <c r="Q646" s="1178"/>
      <c r="R646" s="1178"/>
      <c r="S646" s="1178"/>
      <c r="T646" s="1178"/>
      <c r="U646" s="1178"/>
      <c r="V646" s="1178"/>
      <c r="W646" s="1178"/>
      <c r="X646" s="1178"/>
      <c r="Y646" s="1178"/>
      <c r="Z646" s="1178"/>
    </row>
    <row r="647" spans="1:26" ht="27.75" customHeight="1">
      <c r="A647" s="1234"/>
      <c r="B647" s="1220"/>
      <c r="C647" s="1255"/>
      <c r="D647" s="1253" t="s">
        <v>283</v>
      </c>
      <c r="E647" s="1203"/>
      <c r="F647" s="1203"/>
      <c r="G647" s="1203"/>
      <c r="H647" s="1203"/>
      <c r="I647" s="1203"/>
      <c r="J647" s="1203">
        <f t="shared" si="22"/>
        <v>0</v>
      </c>
      <c r="K647" s="1203" t="e">
        <f t="shared" si="23"/>
        <v>#DIV/0!</v>
      </c>
      <c r="L647" s="1203"/>
      <c r="M647" s="1178"/>
      <c r="N647" s="1178"/>
      <c r="O647" s="1178"/>
      <c r="P647" s="1178"/>
      <c r="Q647" s="1178"/>
      <c r="R647" s="1178"/>
      <c r="S647" s="1178"/>
      <c r="T647" s="1178"/>
      <c r="U647" s="1178"/>
      <c r="V647" s="1178"/>
      <c r="W647" s="1178"/>
      <c r="X647" s="1178"/>
      <c r="Y647" s="1178"/>
      <c r="Z647" s="1178"/>
    </row>
    <row r="648" spans="1:26" ht="27.75" customHeight="1">
      <c r="A648" s="1234"/>
      <c r="B648" s="1220"/>
      <c r="C648" s="1255"/>
      <c r="D648" s="1253" t="s">
        <v>285</v>
      </c>
      <c r="E648" s="1203"/>
      <c r="F648" s="1203"/>
      <c r="G648" s="1203"/>
      <c r="H648" s="1203"/>
      <c r="I648" s="1203"/>
      <c r="J648" s="1203">
        <f t="shared" si="22"/>
        <v>0</v>
      </c>
      <c r="K648" s="1203" t="e">
        <f t="shared" si="23"/>
        <v>#DIV/0!</v>
      </c>
      <c r="L648" s="1203"/>
      <c r="M648" s="1178"/>
      <c r="N648" s="1178"/>
      <c r="O648" s="1178"/>
      <c r="P648" s="1178"/>
      <c r="Q648" s="1178"/>
      <c r="R648" s="1178"/>
      <c r="S648" s="1178"/>
      <c r="T648" s="1178"/>
      <c r="U648" s="1178"/>
      <c r="V648" s="1178"/>
      <c r="W648" s="1178"/>
      <c r="X648" s="1178"/>
      <c r="Y648" s="1178"/>
      <c r="Z648" s="1178"/>
    </row>
    <row r="649" spans="1:26" ht="27.75" customHeight="1">
      <c r="A649" s="1234"/>
      <c r="B649" s="1220"/>
      <c r="C649" s="1255"/>
      <c r="D649" s="1253" t="s">
        <v>287</v>
      </c>
      <c r="E649" s="1203"/>
      <c r="F649" s="1203"/>
      <c r="G649" s="1203"/>
      <c r="H649" s="1203"/>
      <c r="I649" s="1203"/>
      <c r="J649" s="1203">
        <f t="shared" si="22"/>
        <v>0</v>
      </c>
      <c r="K649" s="1203" t="e">
        <f t="shared" si="23"/>
        <v>#DIV/0!</v>
      </c>
      <c r="L649" s="1203"/>
      <c r="M649" s="1178"/>
      <c r="N649" s="1178"/>
      <c r="O649" s="1178"/>
      <c r="P649" s="1178"/>
      <c r="Q649" s="1178"/>
      <c r="R649" s="1178"/>
      <c r="S649" s="1178"/>
      <c r="T649" s="1178"/>
      <c r="U649" s="1178"/>
      <c r="V649" s="1178"/>
      <c r="W649" s="1178"/>
      <c r="X649" s="1178"/>
      <c r="Y649" s="1178"/>
      <c r="Z649" s="1178"/>
    </row>
    <row r="650" spans="1:26" ht="27.75" customHeight="1">
      <c r="A650" s="1234"/>
      <c r="B650" s="1220"/>
      <c r="C650" s="1255"/>
      <c r="D650" s="1253" t="s">
        <v>289</v>
      </c>
      <c r="E650" s="1203"/>
      <c r="F650" s="1203"/>
      <c r="G650" s="1203"/>
      <c r="H650" s="1203"/>
      <c r="I650" s="1203"/>
      <c r="J650" s="1203">
        <f t="shared" si="22"/>
        <v>0</v>
      </c>
      <c r="K650" s="1203" t="e">
        <f t="shared" si="23"/>
        <v>#DIV/0!</v>
      </c>
      <c r="L650" s="1203"/>
      <c r="M650" s="1178"/>
      <c r="N650" s="1178"/>
      <c r="O650" s="1178"/>
      <c r="P650" s="1178"/>
      <c r="Q650" s="1178"/>
      <c r="R650" s="1178"/>
      <c r="S650" s="1178"/>
      <c r="T650" s="1178"/>
      <c r="U650" s="1178"/>
      <c r="V650" s="1178"/>
      <c r="W650" s="1178"/>
      <c r="X650" s="1178"/>
      <c r="Y650" s="1178"/>
      <c r="Z650" s="1178"/>
    </row>
    <row r="651" spans="1:26" ht="27.75" customHeight="1">
      <c r="A651" s="1234"/>
      <c r="B651" s="1220"/>
      <c r="C651" s="1255"/>
      <c r="D651" s="1253" t="s">
        <v>291</v>
      </c>
      <c r="E651" s="1203"/>
      <c r="F651" s="1203"/>
      <c r="G651" s="1203"/>
      <c r="H651" s="1203"/>
      <c r="I651" s="1203"/>
      <c r="J651" s="1203">
        <f t="shared" si="22"/>
        <v>0</v>
      </c>
      <c r="K651" s="1203" t="e">
        <f t="shared" si="23"/>
        <v>#DIV/0!</v>
      </c>
      <c r="L651" s="1203"/>
      <c r="M651" s="1178"/>
      <c r="N651" s="1178"/>
      <c r="O651" s="1178"/>
      <c r="P651" s="1178"/>
      <c r="Q651" s="1178"/>
      <c r="R651" s="1178"/>
      <c r="S651" s="1178"/>
      <c r="T651" s="1178"/>
      <c r="U651" s="1178"/>
      <c r="V651" s="1178"/>
      <c r="W651" s="1178"/>
      <c r="X651" s="1178"/>
      <c r="Y651" s="1178"/>
      <c r="Z651" s="1178"/>
    </row>
    <row r="652" spans="1:26" ht="27.75" customHeight="1">
      <c r="A652" s="1234"/>
      <c r="B652" s="1220"/>
      <c r="C652" s="1255"/>
      <c r="D652" s="1253" t="s">
        <v>293</v>
      </c>
      <c r="E652" s="1203"/>
      <c r="F652" s="1203"/>
      <c r="G652" s="1203"/>
      <c r="H652" s="1203"/>
      <c r="I652" s="1203"/>
      <c r="J652" s="1203">
        <f t="shared" si="22"/>
        <v>0</v>
      </c>
      <c r="K652" s="1203" t="e">
        <f t="shared" si="23"/>
        <v>#DIV/0!</v>
      </c>
      <c r="L652" s="1203"/>
      <c r="M652" s="1178"/>
      <c r="N652" s="1178"/>
      <c r="O652" s="1178"/>
      <c r="P652" s="1178"/>
      <c r="Q652" s="1178"/>
      <c r="R652" s="1178"/>
      <c r="S652" s="1178"/>
      <c r="T652" s="1178"/>
      <c r="U652" s="1178"/>
      <c r="V652" s="1178"/>
      <c r="W652" s="1178"/>
      <c r="X652" s="1178"/>
      <c r="Y652" s="1178"/>
      <c r="Z652" s="1178"/>
    </row>
    <row r="653" spans="1:26" ht="27.75" customHeight="1">
      <c r="A653" s="1234"/>
      <c r="B653" s="1220"/>
      <c r="C653" s="1255"/>
      <c r="D653" s="1253" t="s">
        <v>295</v>
      </c>
      <c r="E653" s="1203"/>
      <c r="F653" s="1203"/>
      <c r="G653" s="1203"/>
      <c r="H653" s="1203"/>
      <c r="I653" s="1203"/>
      <c r="J653" s="1203">
        <f t="shared" si="22"/>
        <v>0</v>
      </c>
      <c r="K653" s="1203" t="e">
        <f t="shared" si="23"/>
        <v>#DIV/0!</v>
      </c>
      <c r="L653" s="1203"/>
      <c r="M653" s="1178"/>
      <c r="N653" s="1178"/>
      <c r="O653" s="1178"/>
      <c r="P653" s="1178"/>
      <c r="Q653" s="1178"/>
      <c r="R653" s="1178"/>
      <c r="S653" s="1178"/>
      <c r="T653" s="1178"/>
      <c r="U653" s="1178"/>
      <c r="V653" s="1178"/>
      <c r="W653" s="1178"/>
      <c r="X653" s="1178"/>
      <c r="Y653" s="1178"/>
      <c r="Z653" s="1178"/>
    </row>
    <row r="654" spans="1:26" ht="27.75" customHeight="1">
      <c r="A654" s="1234"/>
      <c r="B654" s="1220"/>
      <c r="C654" s="1255"/>
      <c r="D654" s="1253" t="s">
        <v>297</v>
      </c>
      <c r="E654" s="1203"/>
      <c r="F654" s="1203"/>
      <c r="G654" s="1203"/>
      <c r="H654" s="1203"/>
      <c r="I654" s="1203"/>
      <c r="J654" s="1203">
        <f t="shared" si="22"/>
        <v>0</v>
      </c>
      <c r="K654" s="1203" t="e">
        <f t="shared" si="23"/>
        <v>#DIV/0!</v>
      </c>
      <c r="L654" s="1203"/>
      <c r="M654" s="1178"/>
      <c r="N654" s="1178"/>
      <c r="O654" s="1178"/>
      <c r="P654" s="1178"/>
      <c r="Q654" s="1178"/>
      <c r="R654" s="1178"/>
      <c r="S654" s="1178"/>
      <c r="T654" s="1178"/>
      <c r="U654" s="1178"/>
      <c r="V654" s="1178"/>
      <c r="W654" s="1178"/>
      <c r="X654" s="1178"/>
      <c r="Y654" s="1178"/>
      <c r="Z654" s="1178"/>
    </row>
    <row r="655" spans="1:26" ht="27.75" customHeight="1">
      <c r="A655" s="1234"/>
      <c r="B655" s="1220"/>
      <c r="C655" s="1255"/>
      <c r="D655" s="1253" t="s">
        <v>299</v>
      </c>
      <c r="E655" s="1203"/>
      <c r="F655" s="1203"/>
      <c r="G655" s="1203"/>
      <c r="H655" s="1203"/>
      <c r="I655" s="1203"/>
      <c r="J655" s="1203">
        <f t="shared" si="22"/>
        <v>0</v>
      </c>
      <c r="K655" s="1203" t="e">
        <f t="shared" si="23"/>
        <v>#DIV/0!</v>
      </c>
      <c r="L655" s="1203"/>
      <c r="M655" s="1178"/>
      <c r="N655" s="1178"/>
      <c r="O655" s="1178"/>
      <c r="P655" s="1178"/>
      <c r="Q655" s="1178"/>
      <c r="R655" s="1178"/>
      <c r="S655" s="1178"/>
      <c r="T655" s="1178"/>
      <c r="U655" s="1178"/>
      <c r="V655" s="1178"/>
      <c r="W655" s="1178"/>
      <c r="X655" s="1178"/>
      <c r="Y655" s="1178"/>
      <c r="Z655" s="1178"/>
    </row>
    <row r="656" spans="1:26" ht="27.75" customHeight="1">
      <c r="A656" s="1234"/>
      <c r="B656" s="1220"/>
      <c r="C656" s="1255"/>
      <c r="D656" s="1253" t="s">
        <v>301</v>
      </c>
      <c r="E656" s="1203"/>
      <c r="F656" s="1203"/>
      <c r="G656" s="1203"/>
      <c r="H656" s="1203"/>
      <c r="I656" s="1203"/>
      <c r="J656" s="1203">
        <f t="shared" si="22"/>
        <v>0</v>
      </c>
      <c r="K656" s="1203" t="e">
        <f t="shared" si="23"/>
        <v>#DIV/0!</v>
      </c>
      <c r="L656" s="1203"/>
      <c r="M656" s="1178"/>
      <c r="N656" s="1178"/>
      <c r="O656" s="1178"/>
      <c r="P656" s="1178"/>
      <c r="Q656" s="1178"/>
      <c r="R656" s="1178"/>
      <c r="S656" s="1178"/>
      <c r="T656" s="1178"/>
      <c r="U656" s="1178"/>
      <c r="V656" s="1178"/>
      <c r="W656" s="1178"/>
      <c r="X656" s="1178"/>
      <c r="Y656" s="1178"/>
      <c r="Z656" s="1178"/>
    </row>
    <row r="657" spans="1:26" ht="27.75" customHeight="1">
      <c r="A657" s="1234"/>
      <c r="B657" s="1220"/>
      <c r="C657" s="1255"/>
      <c r="D657" s="1253" t="s">
        <v>302</v>
      </c>
      <c r="E657" s="1203"/>
      <c r="F657" s="1203"/>
      <c r="G657" s="1203"/>
      <c r="H657" s="1203"/>
      <c r="I657" s="1203"/>
      <c r="J657" s="1203">
        <f t="shared" si="22"/>
        <v>0</v>
      </c>
      <c r="K657" s="1203" t="e">
        <f t="shared" si="23"/>
        <v>#DIV/0!</v>
      </c>
      <c r="L657" s="1203"/>
      <c r="M657" s="1178"/>
      <c r="N657" s="1178"/>
      <c r="O657" s="1178"/>
      <c r="P657" s="1178"/>
      <c r="Q657" s="1178"/>
      <c r="R657" s="1178"/>
      <c r="S657" s="1178"/>
      <c r="T657" s="1178"/>
      <c r="U657" s="1178"/>
      <c r="V657" s="1178"/>
      <c r="W657" s="1178"/>
      <c r="X657" s="1178"/>
      <c r="Y657" s="1178"/>
      <c r="Z657" s="1178"/>
    </row>
    <row r="658" spans="1:26" ht="27.75" customHeight="1">
      <c r="A658" s="1234"/>
      <c r="B658" s="1220"/>
      <c r="C658" s="1255"/>
      <c r="D658" s="1253" t="s">
        <v>304</v>
      </c>
      <c r="E658" s="1203"/>
      <c r="F658" s="1203"/>
      <c r="G658" s="1203"/>
      <c r="H658" s="1203"/>
      <c r="I658" s="1203"/>
      <c r="J658" s="1203">
        <f t="shared" si="22"/>
        <v>0</v>
      </c>
      <c r="K658" s="1203" t="e">
        <f t="shared" si="23"/>
        <v>#DIV/0!</v>
      </c>
      <c r="L658" s="1203"/>
      <c r="M658" s="1178"/>
      <c r="N658" s="1178"/>
      <c r="O658" s="1178"/>
      <c r="P658" s="1178"/>
      <c r="Q658" s="1178"/>
      <c r="R658" s="1178"/>
      <c r="S658" s="1178"/>
      <c r="T658" s="1178"/>
      <c r="U658" s="1178"/>
      <c r="V658" s="1178"/>
      <c r="W658" s="1178"/>
      <c r="X658" s="1178"/>
      <c r="Y658" s="1178"/>
      <c r="Z658" s="1178"/>
    </row>
    <row r="659" spans="1:26" ht="27.75" customHeight="1">
      <c r="A659" s="1234"/>
      <c r="B659" s="1220"/>
      <c r="C659" s="1255"/>
      <c r="D659" s="1253" t="s">
        <v>306</v>
      </c>
      <c r="E659" s="1203"/>
      <c r="F659" s="1203"/>
      <c r="G659" s="1203"/>
      <c r="H659" s="1203"/>
      <c r="I659" s="1203"/>
      <c r="J659" s="1203">
        <f t="shared" si="22"/>
        <v>0</v>
      </c>
      <c r="K659" s="1203" t="e">
        <f t="shared" si="23"/>
        <v>#DIV/0!</v>
      </c>
      <c r="L659" s="1203"/>
      <c r="M659" s="1178"/>
      <c r="N659" s="1178"/>
      <c r="O659" s="1178"/>
      <c r="P659" s="1178"/>
      <c r="Q659" s="1178"/>
      <c r="R659" s="1178"/>
      <c r="S659" s="1178"/>
      <c r="T659" s="1178"/>
      <c r="U659" s="1178"/>
      <c r="V659" s="1178"/>
      <c r="W659" s="1178"/>
      <c r="X659" s="1178"/>
      <c r="Y659" s="1178"/>
      <c r="Z659" s="1178"/>
    </row>
    <row r="660" spans="1:26" ht="27.75" customHeight="1">
      <c r="A660" s="1234"/>
      <c r="B660" s="1220"/>
      <c r="C660" s="1255"/>
      <c r="D660" s="1253" t="s">
        <v>309</v>
      </c>
      <c r="E660" s="1203"/>
      <c r="F660" s="1203"/>
      <c r="G660" s="1203"/>
      <c r="H660" s="1203"/>
      <c r="I660" s="1203"/>
      <c r="J660" s="1203">
        <f t="shared" si="22"/>
        <v>0</v>
      </c>
      <c r="K660" s="1203" t="e">
        <f t="shared" si="23"/>
        <v>#DIV/0!</v>
      </c>
      <c r="L660" s="1203"/>
      <c r="M660" s="1178"/>
      <c r="N660" s="1178"/>
      <c r="O660" s="1178"/>
      <c r="P660" s="1178"/>
      <c r="Q660" s="1178"/>
      <c r="R660" s="1178"/>
      <c r="S660" s="1178"/>
      <c r="T660" s="1178"/>
      <c r="U660" s="1178"/>
      <c r="V660" s="1178"/>
      <c r="W660" s="1178"/>
      <c r="X660" s="1178"/>
      <c r="Y660" s="1178"/>
      <c r="Z660" s="1178"/>
    </row>
    <row r="661" spans="1:26" ht="27.75" customHeight="1">
      <c r="A661" s="1234"/>
      <c r="B661" s="1220"/>
      <c r="C661" s="1255"/>
      <c r="D661" s="1257" t="s">
        <v>41</v>
      </c>
      <c r="E661" s="1203"/>
      <c r="F661" s="1203"/>
      <c r="G661" s="1203"/>
      <c r="H661" s="1203"/>
      <c r="I661" s="1203"/>
      <c r="J661" s="1203">
        <f>SUM(J620:J660)</f>
        <v>0</v>
      </c>
      <c r="K661" s="1203" t="e">
        <f t="shared" si="23"/>
        <v>#DIV/0!</v>
      </c>
      <c r="L661" s="1203"/>
      <c r="M661" s="1178"/>
      <c r="N661" s="1178"/>
      <c r="O661" s="1178"/>
      <c r="P661" s="1178"/>
      <c r="Q661" s="1178"/>
      <c r="R661" s="1178"/>
      <c r="S661" s="1178"/>
      <c r="T661" s="1178"/>
      <c r="U661" s="1178"/>
      <c r="V661" s="1178"/>
      <c r="W661" s="1178"/>
      <c r="X661" s="1178"/>
      <c r="Y661" s="1178"/>
      <c r="Z661" s="1178"/>
    </row>
    <row r="662" spans="1:26" ht="22.5" customHeight="1">
      <c r="A662" s="1280"/>
      <c r="B662" s="1330"/>
      <c r="C662" s="1318"/>
      <c r="D662" s="1319"/>
      <c r="E662" s="1320"/>
      <c r="F662" s="1320"/>
      <c r="G662" s="1320"/>
      <c r="H662" s="1320"/>
      <c r="I662" s="1320"/>
      <c r="J662" s="1320"/>
      <c r="K662" s="1320"/>
      <c r="L662" s="1178"/>
      <c r="M662" s="1178"/>
      <c r="N662" s="1178"/>
      <c r="O662" s="1178"/>
      <c r="P662" s="1178"/>
      <c r="Q662" s="1178"/>
      <c r="R662" s="1178"/>
      <c r="S662" s="1178"/>
      <c r="T662" s="1178"/>
      <c r="U662" s="1178"/>
      <c r="V662" s="1178"/>
      <c r="W662" s="1178"/>
      <c r="X662" s="1178"/>
      <c r="Y662" s="1178"/>
      <c r="Z662" s="1178"/>
    </row>
    <row r="663" spans="1:26" ht="22.5" customHeight="1">
      <c r="A663" s="1280"/>
      <c r="B663" s="1205" t="s">
        <v>142</v>
      </c>
      <c r="C663" s="1318"/>
      <c r="D663" s="1319"/>
      <c r="E663" s="1320"/>
      <c r="F663" s="1320"/>
      <c r="G663" s="1320"/>
      <c r="H663" s="1320"/>
      <c r="I663" s="1320"/>
      <c r="J663" s="1320"/>
      <c r="K663" s="1320"/>
      <c r="L663" s="1178"/>
      <c r="M663" s="1178"/>
      <c r="N663" s="1178"/>
      <c r="O663" s="1178"/>
      <c r="P663" s="1178"/>
      <c r="Q663" s="1178"/>
      <c r="R663" s="1178"/>
      <c r="S663" s="1178"/>
      <c r="T663" s="1178"/>
      <c r="U663" s="1178"/>
      <c r="V663" s="1178"/>
      <c r="W663" s="1178"/>
      <c r="X663" s="1178"/>
      <c r="Y663" s="1178"/>
      <c r="Z663" s="1178"/>
    </row>
    <row r="664" spans="1:26" ht="22.5" customHeight="1">
      <c r="A664" s="1280"/>
      <c r="B664" s="1220" t="s">
        <v>620</v>
      </c>
      <c r="C664" s="1328">
        <v>60000</v>
      </c>
      <c r="D664" s="1331" t="s">
        <v>647</v>
      </c>
      <c r="E664" s="1332"/>
      <c r="F664" s="1332"/>
      <c r="G664" s="1332"/>
      <c r="H664" s="1332"/>
      <c r="I664" s="1332"/>
      <c r="J664" s="1332"/>
      <c r="K664" s="1332"/>
      <c r="L664" s="1178"/>
      <c r="M664" s="1178"/>
      <c r="N664" s="1178"/>
      <c r="O664" s="1178"/>
      <c r="P664" s="1178"/>
      <c r="Q664" s="1178"/>
      <c r="R664" s="1178"/>
      <c r="S664" s="1178"/>
      <c r="T664" s="1178"/>
      <c r="U664" s="1178"/>
      <c r="V664" s="1178"/>
      <c r="W664" s="1178"/>
      <c r="X664" s="1178"/>
      <c r="Y664" s="1178"/>
      <c r="Z664" s="1178"/>
    </row>
    <row r="665" spans="1:26" ht="22.5" customHeight="1">
      <c r="A665" s="1280"/>
      <c r="B665" s="1220" t="s">
        <v>622</v>
      </c>
      <c r="C665" s="1328">
        <v>60000</v>
      </c>
      <c r="D665" s="1331" t="s">
        <v>647</v>
      </c>
      <c r="E665" s="1332"/>
      <c r="F665" s="1332"/>
      <c r="G665" s="1332"/>
      <c r="H665" s="1332"/>
      <c r="I665" s="1332"/>
      <c r="J665" s="1332"/>
      <c r="K665" s="1332"/>
      <c r="L665" s="1178"/>
      <c r="M665" s="1178"/>
      <c r="N665" s="1178"/>
      <c r="O665" s="1178"/>
      <c r="P665" s="1178"/>
      <c r="Q665" s="1178"/>
      <c r="R665" s="1178"/>
      <c r="S665" s="1178"/>
      <c r="T665" s="1178"/>
      <c r="U665" s="1178"/>
      <c r="V665" s="1178"/>
      <c r="W665" s="1178"/>
      <c r="X665" s="1178"/>
      <c r="Y665" s="1178"/>
      <c r="Z665" s="1178"/>
    </row>
    <row r="666" spans="1:26" ht="22.5" customHeight="1">
      <c r="A666" s="1280"/>
      <c r="B666" s="1220" t="s">
        <v>623</v>
      </c>
      <c r="C666" s="1328">
        <v>50000</v>
      </c>
      <c r="D666" s="1331" t="s">
        <v>647</v>
      </c>
      <c r="E666" s="1332"/>
      <c r="F666" s="1332"/>
      <c r="G666" s="1332"/>
      <c r="H666" s="1332"/>
      <c r="I666" s="1332"/>
      <c r="J666" s="1332"/>
      <c r="K666" s="1332"/>
      <c r="L666" s="1178"/>
      <c r="M666" s="1178"/>
      <c r="N666" s="1178"/>
      <c r="O666" s="1178"/>
      <c r="P666" s="1178"/>
      <c r="Q666" s="1178"/>
      <c r="R666" s="1178"/>
      <c r="S666" s="1178"/>
      <c r="T666" s="1178"/>
      <c r="U666" s="1178"/>
      <c r="V666" s="1178"/>
      <c r="W666" s="1178"/>
      <c r="X666" s="1178"/>
      <c r="Y666" s="1178"/>
      <c r="Z666" s="1178"/>
    </row>
    <row r="667" spans="1:26" ht="22.5" customHeight="1">
      <c r="A667" s="1333"/>
      <c r="B667" s="1334" t="s">
        <v>624</v>
      </c>
      <c r="C667" s="1335">
        <f>SUM(C664:C666)</f>
        <v>170000</v>
      </c>
      <c r="D667" s="1336" t="s">
        <v>647</v>
      </c>
      <c r="E667" s="1337"/>
      <c r="F667" s="1337"/>
      <c r="G667" s="1337"/>
      <c r="H667" s="1337"/>
      <c r="I667" s="1337"/>
      <c r="J667" s="1337"/>
      <c r="K667" s="1337"/>
      <c r="L667" s="1178"/>
      <c r="M667" s="1178"/>
      <c r="N667" s="1178"/>
      <c r="O667" s="1178"/>
      <c r="P667" s="1178"/>
      <c r="Q667" s="1178"/>
      <c r="R667" s="1178"/>
      <c r="S667" s="1178"/>
      <c r="T667" s="1178"/>
      <c r="U667" s="1178"/>
      <c r="V667" s="1178"/>
      <c r="W667" s="1178"/>
      <c r="X667" s="1178"/>
      <c r="Y667" s="1178"/>
      <c r="Z667" s="1178"/>
    </row>
    <row r="668" spans="1:26" ht="27.75" customHeight="1">
      <c r="A668" s="1234"/>
      <c r="B668" s="1220"/>
      <c r="C668" s="1255"/>
      <c r="D668" s="1253" t="s">
        <v>202</v>
      </c>
      <c r="E668" s="1203"/>
      <c r="F668" s="1203"/>
      <c r="G668" s="1203"/>
      <c r="H668" s="1203"/>
      <c r="I668" s="1203"/>
      <c r="J668" s="1203">
        <f t="shared" ref="J668:J708" si="24">SUM(E668:I668)</f>
        <v>0</v>
      </c>
      <c r="K668" s="1203" t="e">
        <f t="shared" ref="K668:K709" si="25">J668/E668</f>
        <v>#DIV/0!</v>
      </c>
      <c r="L668" s="1203"/>
      <c r="M668" s="1178"/>
      <c r="N668" s="1178"/>
      <c r="O668" s="1178"/>
      <c r="P668" s="1178"/>
      <c r="Q668" s="1178"/>
      <c r="R668" s="1178"/>
      <c r="S668" s="1178"/>
      <c r="T668" s="1178"/>
      <c r="U668" s="1178"/>
      <c r="V668" s="1178"/>
      <c r="W668" s="1178"/>
      <c r="X668" s="1178"/>
      <c r="Y668" s="1178"/>
      <c r="Z668" s="1178"/>
    </row>
    <row r="669" spans="1:26" ht="27.75" customHeight="1">
      <c r="A669" s="1234"/>
      <c r="B669" s="1220"/>
      <c r="C669" s="1255"/>
      <c r="D669" s="1253" t="s">
        <v>205</v>
      </c>
      <c r="E669" s="1203"/>
      <c r="F669" s="1203"/>
      <c r="G669" s="1203"/>
      <c r="H669" s="1203"/>
      <c r="I669" s="1203"/>
      <c r="J669" s="1203">
        <f t="shared" si="24"/>
        <v>0</v>
      </c>
      <c r="K669" s="1203" t="e">
        <f t="shared" si="25"/>
        <v>#DIV/0!</v>
      </c>
      <c r="L669" s="1203"/>
      <c r="M669" s="1178"/>
      <c r="N669" s="1178"/>
      <c r="O669" s="1178"/>
      <c r="P669" s="1178"/>
      <c r="Q669" s="1178"/>
      <c r="R669" s="1178"/>
      <c r="S669" s="1178"/>
      <c r="T669" s="1178"/>
      <c r="U669" s="1178"/>
      <c r="V669" s="1178"/>
      <c r="W669" s="1178"/>
      <c r="X669" s="1178"/>
      <c r="Y669" s="1178"/>
      <c r="Z669" s="1178"/>
    </row>
    <row r="670" spans="1:26" ht="27.75" customHeight="1">
      <c r="A670" s="1234"/>
      <c r="B670" s="1220"/>
      <c r="C670" s="1255"/>
      <c r="D670" s="1253" t="s">
        <v>210</v>
      </c>
      <c r="E670" s="1203"/>
      <c r="F670" s="1203"/>
      <c r="G670" s="1203"/>
      <c r="H670" s="1203"/>
      <c r="I670" s="1203"/>
      <c r="J670" s="1203">
        <f t="shared" si="24"/>
        <v>0</v>
      </c>
      <c r="K670" s="1203" t="e">
        <f t="shared" si="25"/>
        <v>#DIV/0!</v>
      </c>
      <c r="L670" s="1203"/>
      <c r="M670" s="1178"/>
      <c r="N670" s="1178"/>
      <c r="O670" s="1178"/>
      <c r="P670" s="1178"/>
      <c r="Q670" s="1178"/>
      <c r="R670" s="1178"/>
      <c r="S670" s="1178"/>
      <c r="T670" s="1178"/>
      <c r="U670" s="1178"/>
      <c r="V670" s="1178"/>
      <c r="W670" s="1178"/>
      <c r="X670" s="1178"/>
      <c r="Y670" s="1178"/>
      <c r="Z670" s="1178"/>
    </row>
    <row r="671" spans="1:26" ht="27.75" customHeight="1">
      <c r="A671" s="1234"/>
      <c r="B671" s="1220"/>
      <c r="C671" s="1255"/>
      <c r="D671" s="1253" t="s">
        <v>213</v>
      </c>
      <c r="E671" s="1203"/>
      <c r="F671" s="1203"/>
      <c r="G671" s="1203"/>
      <c r="H671" s="1203"/>
      <c r="I671" s="1203"/>
      <c r="J671" s="1203">
        <f t="shared" si="24"/>
        <v>0</v>
      </c>
      <c r="K671" s="1203" t="e">
        <f t="shared" si="25"/>
        <v>#DIV/0!</v>
      </c>
      <c r="L671" s="1203"/>
      <c r="M671" s="1178"/>
      <c r="N671" s="1178"/>
      <c r="O671" s="1178"/>
      <c r="P671" s="1178"/>
      <c r="Q671" s="1178"/>
      <c r="R671" s="1178"/>
      <c r="S671" s="1178"/>
      <c r="T671" s="1178"/>
      <c r="U671" s="1178"/>
      <c r="V671" s="1178"/>
      <c r="W671" s="1178"/>
      <c r="X671" s="1178"/>
      <c r="Y671" s="1178"/>
      <c r="Z671" s="1178"/>
    </row>
    <row r="672" spans="1:26" ht="27.75" customHeight="1">
      <c r="A672" s="1234"/>
      <c r="B672" s="1220"/>
      <c r="C672" s="1255"/>
      <c r="D672" s="1253" t="s">
        <v>216</v>
      </c>
      <c r="E672" s="1203"/>
      <c r="F672" s="1203"/>
      <c r="G672" s="1203"/>
      <c r="H672" s="1203"/>
      <c r="I672" s="1203"/>
      <c r="J672" s="1203">
        <f t="shared" si="24"/>
        <v>0</v>
      </c>
      <c r="K672" s="1203" t="e">
        <f t="shared" si="25"/>
        <v>#DIV/0!</v>
      </c>
      <c r="L672" s="1203"/>
      <c r="M672" s="1178"/>
      <c r="N672" s="1178"/>
      <c r="O672" s="1178"/>
      <c r="P672" s="1178"/>
      <c r="Q672" s="1178"/>
      <c r="R672" s="1178"/>
      <c r="S672" s="1178"/>
      <c r="T672" s="1178"/>
      <c r="U672" s="1178"/>
      <c r="V672" s="1178"/>
      <c r="W672" s="1178"/>
      <c r="X672" s="1178"/>
      <c r="Y672" s="1178"/>
      <c r="Z672" s="1178"/>
    </row>
    <row r="673" spans="1:26" ht="27.75" customHeight="1">
      <c r="A673" s="1234"/>
      <c r="B673" s="1220"/>
      <c r="C673" s="1255"/>
      <c r="D673" s="1253" t="s">
        <v>218</v>
      </c>
      <c r="E673" s="1203"/>
      <c r="F673" s="1203"/>
      <c r="G673" s="1203"/>
      <c r="H673" s="1203"/>
      <c r="I673" s="1203"/>
      <c r="J673" s="1203">
        <f t="shared" si="24"/>
        <v>0</v>
      </c>
      <c r="K673" s="1203" t="e">
        <f t="shared" si="25"/>
        <v>#DIV/0!</v>
      </c>
      <c r="L673" s="1203"/>
      <c r="M673" s="1178"/>
      <c r="N673" s="1178"/>
      <c r="O673" s="1178"/>
      <c r="P673" s="1178"/>
      <c r="Q673" s="1178"/>
      <c r="R673" s="1178"/>
      <c r="S673" s="1178"/>
      <c r="T673" s="1178"/>
      <c r="U673" s="1178"/>
      <c r="V673" s="1178"/>
      <c r="W673" s="1178"/>
      <c r="X673" s="1178"/>
      <c r="Y673" s="1178"/>
      <c r="Z673" s="1178"/>
    </row>
    <row r="674" spans="1:26" ht="27.75" customHeight="1">
      <c r="A674" s="1234"/>
      <c r="B674" s="1220"/>
      <c r="C674" s="1255"/>
      <c r="D674" s="1253" t="s">
        <v>220</v>
      </c>
      <c r="E674" s="1203"/>
      <c r="F674" s="1203"/>
      <c r="G674" s="1203"/>
      <c r="H674" s="1203"/>
      <c r="I674" s="1203"/>
      <c r="J674" s="1203">
        <f t="shared" si="24"/>
        <v>0</v>
      </c>
      <c r="K674" s="1203" t="e">
        <f t="shared" si="25"/>
        <v>#DIV/0!</v>
      </c>
      <c r="L674" s="1203"/>
      <c r="M674" s="1178"/>
      <c r="N674" s="1178"/>
      <c r="O674" s="1178"/>
      <c r="P674" s="1178"/>
      <c r="Q674" s="1178"/>
      <c r="R674" s="1178"/>
      <c r="S674" s="1178"/>
      <c r="T674" s="1178"/>
      <c r="U674" s="1178"/>
      <c r="V674" s="1178"/>
      <c r="W674" s="1178"/>
      <c r="X674" s="1178"/>
      <c r="Y674" s="1178"/>
      <c r="Z674" s="1178"/>
    </row>
    <row r="675" spans="1:26" ht="27.75" customHeight="1">
      <c r="A675" s="1234"/>
      <c r="B675" s="1220"/>
      <c r="C675" s="1255"/>
      <c r="D675" s="1253" t="s">
        <v>223</v>
      </c>
      <c r="E675" s="1203"/>
      <c r="F675" s="1203"/>
      <c r="G675" s="1203"/>
      <c r="H675" s="1203"/>
      <c r="I675" s="1203"/>
      <c r="J675" s="1203">
        <f t="shared" si="24"/>
        <v>0</v>
      </c>
      <c r="K675" s="1203" t="e">
        <f t="shared" si="25"/>
        <v>#DIV/0!</v>
      </c>
      <c r="L675" s="1203"/>
      <c r="M675" s="1178"/>
      <c r="N675" s="1178"/>
      <c r="O675" s="1178"/>
      <c r="P675" s="1178"/>
      <c r="Q675" s="1178"/>
      <c r="R675" s="1178"/>
      <c r="S675" s="1178"/>
      <c r="T675" s="1178"/>
      <c r="U675" s="1178"/>
      <c r="V675" s="1178"/>
      <c r="W675" s="1178"/>
      <c r="X675" s="1178"/>
      <c r="Y675" s="1178"/>
      <c r="Z675" s="1178"/>
    </row>
    <row r="676" spans="1:26" ht="27.75" customHeight="1">
      <c r="A676" s="1234"/>
      <c r="B676" s="1220"/>
      <c r="C676" s="1255"/>
      <c r="D676" s="1253" t="s">
        <v>225</v>
      </c>
      <c r="E676" s="1203"/>
      <c r="F676" s="1203"/>
      <c r="G676" s="1203"/>
      <c r="H676" s="1203"/>
      <c r="I676" s="1203"/>
      <c r="J676" s="1203">
        <f t="shared" si="24"/>
        <v>0</v>
      </c>
      <c r="K676" s="1203" t="e">
        <f t="shared" si="25"/>
        <v>#DIV/0!</v>
      </c>
      <c r="L676" s="1203"/>
      <c r="M676" s="1178"/>
      <c r="N676" s="1178"/>
      <c r="O676" s="1178"/>
      <c r="P676" s="1178"/>
      <c r="Q676" s="1178"/>
      <c r="R676" s="1178"/>
      <c r="S676" s="1178"/>
      <c r="T676" s="1178"/>
      <c r="U676" s="1178"/>
      <c r="V676" s="1178"/>
      <c r="W676" s="1178"/>
      <c r="X676" s="1178"/>
      <c r="Y676" s="1178"/>
      <c r="Z676" s="1178"/>
    </row>
    <row r="677" spans="1:26" ht="27.75" customHeight="1">
      <c r="A677" s="1234"/>
      <c r="B677" s="1220"/>
      <c r="C677" s="1255"/>
      <c r="D677" s="1253" t="s">
        <v>227</v>
      </c>
      <c r="E677" s="1203"/>
      <c r="F677" s="1203"/>
      <c r="G677" s="1203"/>
      <c r="H677" s="1203"/>
      <c r="I677" s="1203"/>
      <c r="J677" s="1203">
        <f t="shared" si="24"/>
        <v>0</v>
      </c>
      <c r="K677" s="1203" t="e">
        <f t="shared" si="25"/>
        <v>#DIV/0!</v>
      </c>
      <c r="L677" s="1203"/>
      <c r="M677" s="1178"/>
      <c r="N677" s="1178"/>
      <c r="O677" s="1178"/>
      <c r="P677" s="1178"/>
      <c r="Q677" s="1178"/>
      <c r="R677" s="1178"/>
      <c r="S677" s="1178"/>
      <c r="T677" s="1178"/>
      <c r="U677" s="1178"/>
      <c r="V677" s="1178"/>
      <c r="W677" s="1178"/>
      <c r="X677" s="1178"/>
      <c r="Y677" s="1178"/>
      <c r="Z677" s="1178"/>
    </row>
    <row r="678" spans="1:26" ht="27.75" customHeight="1">
      <c r="A678" s="1234"/>
      <c r="B678" s="1220"/>
      <c r="C678" s="1255"/>
      <c r="D678" s="1253" t="s">
        <v>229</v>
      </c>
      <c r="E678" s="1203"/>
      <c r="F678" s="1203"/>
      <c r="G678" s="1203"/>
      <c r="H678" s="1203"/>
      <c r="I678" s="1203"/>
      <c r="J678" s="1203">
        <f t="shared" si="24"/>
        <v>0</v>
      </c>
      <c r="K678" s="1203" t="e">
        <f t="shared" si="25"/>
        <v>#DIV/0!</v>
      </c>
      <c r="L678" s="1203"/>
      <c r="M678" s="1178"/>
      <c r="N678" s="1178"/>
      <c r="O678" s="1178"/>
      <c r="P678" s="1178"/>
      <c r="Q678" s="1178"/>
      <c r="R678" s="1178"/>
      <c r="S678" s="1178"/>
      <c r="T678" s="1178"/>
      <c r="U678" s="1178"/>
      <c r="V678" s="1178"/>
      <c r="W678" s="1178"/>
      <c r="X678" s="1178"/>
      <c r="Y678" s="1178"/>
      <c r="Z678" s="1178"/>
    </row>
    <row r="679" spans="1:26" ht="27.75" customHeight="1">
      <c r="A679" s="1234"/>
      <c r="B679" s="1220"/>
      <c r="C679" s="1255"/>
      <c r="D679" s="1253" t="s">
        <v>234</v>
      </c>
      <c r="E679" s="1203"/>
      <c r="F679" s="1203"/>
      <c r="G679" s="1203"/>
      <c r="H679" s="1203"/>
      <c r="I679" s="1203"/>
      <c r="J679" s="1203">
        <f t="shared" si="24"/>
        <v>0</v>
      </c>
      <c r="K679" s="1203" t="e">
        <f t="shared" si="25"/>
        <v>#DIV/0!</v>
      </c>
      <c r="L679" s="1203"/>
      <c r="M679" s="1178"/>
      <c r="N679" s="1178"/>
      <c r="O679" s="1178"/>
      <c r="P679" s="1178"/>
      <c r="Q679" s="1178"/>
      <c r="R679" s="1178"/>
      <c r="S679" s="1178"/>
      <c r="T679" s="1178"/>
      <c r="U679" s="1178"/>
      <c r="V679" s="1178"/>
      <c r="W679" s="1178"/>
      <c r="X679" s="1178"/>
      <c r="Y679" s="1178"/>
      <c r="Z679" s="1178"/>
    </row>
    <row r="680" spans="1:26" ht="27.75" customHeight="1">
      <c r="A680" s="1234"/>
      <c r="B680" s="1220"/>
      <c r="C680" s="1255"/>
      <c r="D680" s="1253" t="s">
        <v>236</v>
      </c>
      <c r="E680" s="1203"/>
      <c r="F680" s="1203"/>
      <c r="G680" s="1203"/>
      <c r="H680" s="1203"/>
      <c r="I680" s="1203"/>
      <c r="J680" s="1203">
        <f t="shared" si="24"/>
        <v>0</v>
      </c>
      <c r="K680" s="1203" t="e">
        <f t="shared" si="25"/>
        <v>#DIV/0!</v>
      </c>
      <c r="L680" s="1203"/>
      <c r="M680" s="1178"/>
      <c r="N680" s="1178"/>
      <c r="O680" s="1178"/>
      <c r="P680" s="1178"/>
      <c r="Q680" s="1178"/>
      <c r="R680" s="1178"/>
      <c r="S680" s="1178"/>
      <c r="T680" s="1178"/>
      <c r="U680" s="1178"/>
      <c r="V680" s="1178"/>
      <c r="W680" s="1178"/>
      <c r="X680" s="1178"/>
      <c r="Y680" s="1178"/>
      <c r="Z680" s="1178"/>
    </row>
    <row r="681" spans="1:26" ht="27.75" customHeight="1">
      <c r="A681" s="1234"/>
      <c r="B681" s="1220"/>
      <c r="C681" s="1255"/>
      <c r="D681" s="1253" t="s">
        <v>241</v>
      </c>
      <c r="E681" s="1203"/>
      <c r="F681" s="1203"/>
      <c r="G681" s="1203"/>
      <c r="H681" s="1203"/>
      <c r="I681" s="1203"/>
      <c r="J681" s="1203">
        <f t="shared" si="24"/>
        <v>0</v>
      </c>
      <c r="K681" s="1203" t="e">
        <f t="shared" si="25"/>
        <v>#DIV/0!</v>
      </c>
      <c r="L681" s="1203"/>
      <c r="M681" s="1178"/>
      <c r="N681" s="1178"/>
      <c r="O681" s="1178"/>
      <c r="P681" s="1178"/>
      <c r="Q681" s="1178"/>
      <c r="R681" s="1178"/>
      <c r="S681" s="1178"/>
      <c r="T681" s="1178"/>
      <c r="U681" s="1178"/>
      <c r="V681" s="1178"/>
      <c r="W681" s="1178"/>
      <c r="X681" s="1178"/>
      <c r="Y681" s="1178"/>
      <c r="Z681" s="1178"/>
    </row>
    <row r="682" spans="1:26" ht="27.75" customHeight="1">
      <c r="A682" s="1234"/>
      <c r="B682" s="1220"/>
      <c r="C682" s="1255"/>
      <c r="D682" s="1253" t="s">
        <v>243</v>
      </c>
      <c r="E682" s="1203"/>
      <c r="F682" s="1203"/>
      <c r="G682" s="1203"/>
      <c r="H682" s="1203"/>
      <c r="I682" s="1203"/>
      <c r="J682" s="1203">
        <f t="shared" si="24"/>
        <v>0</v>
      </c>
      <c r="K682" s="1203" t="e">
        <f t="shared" si="25"/>
        <v>#DIV/0!</v>
      </c>
      <c r="L682" s="1203"/>
      <c r="M682" s="1178"/>
      <c r="N682" s="1178"/>
      <c r="O682" s="1178"/>
      <c r="P682" s="1178"/>
      <c r="Q682" s="1178"/>
      <c r="R682" s="1178"/>
      <c r="S682" s="1178"/>
      <c r="T682" s="1178"/>
      <c r="U682" s="1178"/>
      <c r="V682" s="1178"/>
      <c r="W682" s="1178"/>
      <c r="X682" s="1178"/>
      <c r="Y682" s="1178"/>
      <c r="Z682" s="1178"/>
    </row>
    <row r="683" spans="1:26" ht="27.75" customHeight="1">
      <c r="A683" s="1234"/>
      <c r="B683" s="1220"/>
      <c r="C683" s="1255"/>
      <c r="D683" s="1253" t="s">
        <v>246</v>
      </c>
      <c r="E683" s="1203"/>
      <c r="F683" s="1203"/>
      <c r="G683" s="1203"/>
      <c r="H683" s="1203"/>
      <c r="I683" s="1203"/>
      <c r="J683" s="1203">
        <f t="shared" si="24"/>
        <v>0</v>
      </c>
      <c r="K683" s="1203" t="e">
        <f t="shared" si="25"/>
        <v>#DIV/0!</v>
      </c>
      <c r="L683" s="1203"/>
      <c r="M683" s="1178"/>
      <c r="N683" s="1178"/>
      <c r="O683" s="1178"/>
      <c r="P683" s="1178"/>
      <c r="Q683" s="1178"/>
      <c r="R683" s="1178"/>
      <c r="S683" s="1178"/>
      <c r="T683" s="1178"/>
      <c r="U683" s="1178"/>
      <c r="V683" s="1178"/>
      <c r="W683" s="1178"/>
      <c r="X683" s="1178"/>
      <c r="Y683" s="1178"/>
      <c r="Z683" s="1178"/>
    </row>
    <row r="684" spans="1:26" ht="27.75" customHeight="1">
      <c r="A684" s="1234"/>
      <c r="B684" s="1220"/>
      <c r="C684" s="1255"/>
      <c r="D684" s="1253" t="s">
        <v>249</v>
      </c>
      <c r="E684" s="1203"/>
      <c r="F684" s="1203"/>
      <c r="G684" s="1203"/>
      <c r="H684" s="1203"/>
      <c r="I684" s="1203"/>
      <c r="J684" s="1203">
        <f t="shared" si="24"/>
        <v>0</v>
      </c>
      <c r="K684" s="1203" t="e">
        <f t="shared" si="25"/>
        <v>#DIV/0!</v>
      </c>
      <c r="L684" s="1203"/>
      <c r="M684" s="1178"/>
      <c r="N684" s="1178"/>
      <c r="O684" s="1178"/>
      <c r="P684" s="1178"/>
      <c r="Q684" s="1178"/>
      <c r="R684" s="1178"/>
      <c r="S684" s="1178"/>
      <c r="T684" s="1178"/>
      <c r="U684" s="1178"/>
      <c r="V684" s="1178"/>
      <c r="W684" s="1178"/>
      <c r="X684" s="1178"/>
      <c r="Y684" s="1178"/>
      <c r="Z684" s="1178"/>
    </row>
    <row r="685" spans="1:26" ht="27.75" customHeight="1">
      <c r="A685" s="1234"/>
      <c r="B685" s="1220"/>
      <c r="C685" s="1255"/>
      <c r="D685" s="1253" t="s">
        <v>253</v>
      </c>
      <c r="E685" s="1203"/>
      <c r="F685" s="1203"/>
      <c r="G685" s="1203"/>
      <c r="H685" s="1203"/>
      <c r="I685" s="1203"/>
      <c r="J685" s="1203">
        <f t="shared" si="24"/>
        <v>0</v>
      </c>
      <c r="K685" s="1203" t="e">
        <f t="shared" si="25"/>
        <v>#DIV/0!</v>
      </c>
      <c r="L685" s="1203"/>
      <c r="M685" s="1178"/>
      <c r="N685" s="1178"/>
      <c r="O685" s="1178"/>
      <c r="P685" s="1178"/>
      <c r="Q685" s="1178"/>
      <c r="R685" s="1178"/>
      <c r="S685" s="1178"/>
      <c r="T685" s="1178"/>
      <c r="U685" s="1178"/>
      <c r="V685" s="1178"/>
      <c r="W685" s="1178"/>
      <c r="X685" s="1178"/>
      <c r="Y685" s="1178"/>
      <c r="Z685" s="1178"/>
    </row>
    <row r="686" spans="1:26" ht="27.75" customHeight="1">
      <c r="A686" s="1234"/>
      <c r="B686" s="1220"/>
      <c r="C686" s="1255"/>
      <c r="D686" s="1253" t="s">
        <v>256</v>
      </c>
      <c r="E686" s="1203"/>
      <c r="F686" s="1203"/>
      <c r="G686" s="1203"/>
      <c r="H686" s="1203"/>
      <c r="I686" s="1203"/>
      <c r="J686" s="1203">
        <f t="shared" si="24"/>
        <v>0</v>
      </c>
      <c r="K686" s="1203" t="e">
        <f t="shared" si="25"/>
        <v>#DIV/0!</v>
      </c>
      <c r="L686" s="1203"/>
      <c r="M686" s="1178"/>
      <c r="N686" s="1178"/>
      <c r="O686" s="1178"/>
      <c r="P686" s="1178"/>
      <c r="Q686" s="1178"/>
      <c r="R686" s="1178"/>
      <c r="S686" s="1178"/>
      <c r="T686" s="1178"/>
      <c r="U686" s="1178"/>
      <c r="V686" s="1178"/>
      <c r="W686" s="1178"/>
      <c r="X686" s="1178"/>
      <c r="Y686" s="1178"/>
      <c r="Z686" s="1178"/>
    </row>
    <row r="687" spans="1:26" ht="27.75" customHeight="1">
      <c r="A687" s="1234"/>
      <c r="B687" s="1220"/>
      <c r="C687" s="1255"/>
      <c r="D687" s="1253" t="s">
        <v>259</v>
      </c>
      <c r="E687" s="1203"/>
      <c r="F687" s="1203"/>
      <c r="G687" s="1203"/>
      <c r="H687" s="1203"/>
      <c r="I687" s="1203"/>
      <c r="J687" s="1203">
        <f t="shared" si="24"/>
        <v>0</v>
      </c>
      <c r="K687" s="1203" t="e">
        <f t="shared" si="25"/>
        <v>#DIV/0!</v>
      </c>
      <c r="L687" s="1203"/>
      <c r="M687" s="1178"/>
      <c r="N687" s="1178"/>
      <c r="O687" s="1178"/>
      <c r="P687" s="1178"/>
      <c r="Q687" s="1178"/>
      <c r="R687" s="1178"/>
      <c r="S687" s="1178"/>
      <c r="T687" s="1178"/>
      <c r="U687" s="1178"/>
      <c r="V687" s="1178"/>
      <c r="W687" s="1178"/>
      <c r="X687" s="1178"/>
      <c r="Y687" s="1178"/>
      <c r="Z687" s="1178"/>
    </row>
    <row r="688" spans="1:26" ht="27.75" customHeight="1">
      <c r="A688" s="1234"/>
      <c r="B688" s="1220"/>
      <c r="C688" s="1255"/>
      <c r="D688" s="1253" t="s">
        <v>261</v>
      </c>
      <c r="E688" s="1203"/>
      <c r="F688" s="1203"/>
      <c r="G688" s="1203"/>
      <c r="H688" s="1203"/>
      <c r="I688" s="1203"/>
      <c r="J688" s="1203">
        <f t="shared" si="24"/>
        <v>0</v>
      </c>
      <c r="K688" s="1203" t="e">
        <f t="shared" si="25"/>
        <v>#DIV/0!</v>
      </c>
      <c r="L688" s="1203"/>
      <c r="M688" s="1178"/>
      <c r="N688" s="1178"/>
      <c r="O688" s="1178"/>
      <c r="P688" s="1178"/>
      <c r="Q688" s="1178"/>
      <c r="R688" s="1178"/>
      <c r="S688" s="1178"/>
      <c r="T688" s="1178"/>
      <c r="U688" s="1178"/>
      <c r="V688" s="1178"/>
      <c r="W688" s="1178"/>
      <c r="X688" s="1178"/>
      <c r="Y688" s="1178"/>
      <c r="Z688" s="1178"/>
    </row>
    <row r="689" spans="1:26" ht="27.75" customHeight="1">
      <c r="A689" s="1234"/>
      <c r="B689" s="1220"/>
      <c r="C689" s="1255"/>
      <c r="D689" s="1253" t="s">
        <v>263</v>
      </c>
      <c r="E689" s="1203"/>
      <c r="F689" s="1203"/>
      <c r="G689" s="1203"/>
      <c r="H689" s="1203"/>
      <c r="I689" s="1203"/>
      <c r="J689" s="1203">
        <f t="shared" si="24"/>
        <v>0</v>
      </c>
      <c r="K689" s="1203" t="e">
        <f t="shared" si="25"/>
        <v>#DIV/0!</v>
      </c>
      <c r="L689" s="1203"/>
      <c r="M689" s="1178"/>
      <c r="N689" s="1178"/>
      <c r="O689" s="1178"/>
      <c r="P689" s="1178"/>
      <c r="Q689" s="1178"/>
      <c r="R689" s="1178"/>
      <c r="S689" s="1178"/>
      <c r="T689" s="1178"/>
      <c r="U689" s="1178"/>
      <c r="V689" s="1178"/>
      <c r="W689" s="1178"/>
      <c r="X689" s="1178"/>
      <c r="Y689" s="1178"/>
      <c r="Z689" s="1178"/>
    </row>
    <row r="690" spans="1:26" ht="27.75" customHeight="1">
      <c r="A690" s="1234"/>
      <c r="B690" s="1220"/>
      <c r="C690" s="1255"/>
      <c r="D690" s="1253" t="s">
        <v>265</v>
      </c>
      <c r="E690" s="1203"/>
      <c r="F690" s="1203"/>
      <c r="G690" s="1203"/>
      <c r="H690" s="1203"/>
      <c r="I690" s="1203"/>
      <c r="J690" s="1203">
        <f t="shared" si="24"/>
        <v>0</v>
      </c>
      <c r="K690" s="1203" t="e">
        <f t="shared" si="25"/>
        <v>#DIV/0!</v>
      </c>
      <c r="L690" s="1203"/>
      <c r="M690" s="1178"/>
      <c r="N690" s="1178"/>
      <c r="O690" s="1178"/>
      <c r="P690" s="1178"/>
      <c r="Q690" s="1178"/>
      <c r="R690" s="1178"/>
      <c r="S690" s="1178"/>
      <c r="T690" s="1178"/>
      <c r="U690" s="1178"/>
      <c r="V690" s="1178"/>
      <c r="W690" s="1178"/>
      <c r="X690" s="1178"/>
      <c r="Y690" s="1178"/>
      <c r="Z690" s="1178"/>
    </row>
    <row r="691" spans="1:26" ht="27.75" customHeight="1">
      <c r="A691" s="1234"/>
      <c r="B691" s="1220"/>
      <c r="C691" s="1255"/>
      <c r="D691" s="1253" t="s">
        <v>269</v>
      </c>
      <c r="E691" s="1203"/>
      <c r="F691" s="1203"/>
      <c r="G691" s="1203"/>
      <c r="H691" s="1203"/>
      <c r="I691" s="1203"/>
      <c r="J691" s="1203">
        <f t="shared" si="24"/>
        <v>0</v>
      </c>
      <c r="K691" s="1203" t="e">
        <f t="shared" si="25"/>
        <v>#DIV/0!</v>
      </c>
      <c r="L691" s="1203"/>
      <c r="M691" s="1178"/>
      <c r="N691" s="1178"/>
      <c r="O691" s="1178"/>
      <c r="P691" s="1178"/>
      <c r="Q691" s="1178"/>
      <c r="R691" s="1178"/>
      <c r="S691" s="1178"/>
      <c r="T691" s="1178"/>
      <c r="U691" s="1178"/>
      <c r="V691" s="1178"/>
      <c r="W691" s="1178"/>
      <c r="X691" s="1178"/>
      <c r="Y691" s="1178"/>
      <c r="Z691" s="1178"/>
    </row>
    <row r="692" spans="1:26" ht="27.75" customHeight="1">
      <c r="A692" s="1234"/>
      <c r="B692" s="1220"/>
      <c r="C692" s="1255"/>
      <c r="D692" s="1253" t="s">
        <v>274</v>
      </c>
      <c r="E692" s="1203"/>
      <c r="F692" s="1203"/>
      <c r="G692" s="1203"/>
      <c r="H692" s="1203"/>
      <c r="I692" s="1203"/>
      <c r="J692" s="1203">
        <f t="shared" si="24"/>
        <v>0</v>
      </c>
      <c r="K692" s="1203" t="e">
        <f t="shared" si="25"/>
        <v>#DIV/0!</v>
      </c>
      <c r="L692" s="1203"/>
      <c r="M692" s="1178"/>
      <c r="N692" s="1178"/>
      <c r="O692" s="1178"/>
      <c r="P692" s="1178"/>
      <c r="Q692" s="1178"/>
      <c r="R692" s="1178"/>
      <c r="S692" s="1178"/>
      <c r="T692" s="1178"/>
      <c r="U692" s="1178"/>
      <c r="V692" s="1178"/>
      <c r="W692" s="1178"/>
      <c r="X692" s="1178"/>
      <c r="Y692" s="1178"/>
      <c r="Z692" s="1178"/>
    </row>
    <row r="693" spans="1:26" ht="27.75" customHeight="1">
      <c r="A693" s="1234"/>
      <c r="B693" s="1220"/>
      <c r="C693" s="1255"/>
      <c r="D693" s="1253" t="s">
        <v>277</v>
      </c>
      <c r="E693" s="1203"/>
      <c r="F693" s="1203"/>
      <c r="G693" s="1203"/>
      <c r="H693" s="1203"/>
      <c r="I693" s="1203"/>
      <c r="J693" s="1203">
        <f t="shared" si="24"/>
        <v>0</v>
      </c>
      <c r="K693" s="1203" t="e">
        <f t="shared" si="25"/>
        <v>#DIV/0!</v>
      </c>
      <c r="L693" s="1203"/>
      <c r="M693" s="1178"/>
      <c r="N693" s="1178"/>
      <c r="O693" s="1178"/>
      <c r="P693" s="1178"/>
      <c r="Q693" s="1178"/>
      <c r="R693" s="1178"/>
      <c r="S693" s="1178"/>
      <c r="T693" s="1178"/>
      <c r="U693" s="1178"/>
      <c r="V693" s="1178"/>
      <c r="W693" s="1178"/>
      <c r="X693" s="1178"/>
      <c r="Y693" s="1178"/>
      <c r="Z693" s="1178"/>
    </row>
    <row r="694" spans="1:26" ht="27.75" customHeight="1">
      <c r="A694" s="1234"/>
      <c r="B694" s="1220"/>
      <c r="C694" s="1255"/>
      <c r="D694" s="1253" t="s">
        <v>279</v>
      </c>
      <c r="E694" s="1203"/>
      <c r="F694" s="1203"/>
      <c r="G694" s="1203"/>
      <c r="H694" s="1203"/>
      <c r="I694" s="1203"/>
      <c r="J694" s="1203">
        <f t="shared" si="24"/>
        <v>0</v>
      </c>
      <c r="K694" s="1203" t="e">
        <f t="shared" si="25"/>
        <v>#DIV/0!</v>
      </c>
      <c r="L694" s="1203"/>
      <c r="M694" s="1178"/>
      <c r="N694" s="1178"/>
      <c r="O694" s="1178"/>
      <c r="P694" s="1178"/>
      <c r="Q694" s="1178"/>
      <c r="R694" s="1178"/>
      <c r="S694" s="1178"/>
      <c r="T694" s="1178"/>
      <c r="U694" s="1178"/>
      <c r="V694" s="1178"/>
      <c r="W694" s="1178"/>
      <c r="X694" s="1178"/>
      <c r="Y694" s="1178"/>
      <c r="Z694" s="1178"/>
    </row>
    <row r="695" spans="1:26" ht="27.75" customHeight="1">
      <c r="A695" s="1234"/>
      <c r="B695" s="1220"/>
      <c r="C695" s="1255"/>
      <c r="D695" s="1253" t="s">
        <v>283</v>
      </c>
      <c r="E695" s="1203"/>
      <c r="F695" s="1203"/>
      <c r="G695" s="1203"/>
      <c r="H695" s="1203"/>
      <c r="I695" s="1203"/>
      <c r="J695" s="1203">
        <f t="shared" si="24"/>
        <v>0</v>
      </c>
      <c r="K695" s="1203" t="e">
        <f t="shared" si="25"/>
        <v>#DIV/0!</v>
      </c>
      <c r="L695" s="1203"/>
      <c r="M695" s="1178"/>
      <c r="N695" s="1178"/>
      <c r="O695" s="1178"/>
      <c r="P695" s="1178"/>
      <c r="Q695" s="1178"/>
      <c r="R695" s="1178"/>
      <c r="S695" s="1178"/>
      <c r="T695" s="1178"/>
      <c r="U695" s="1178"/>
      <c r="V695" s="1178"/>
      <c r="W695" s="1178"/>
      <c r="X695" s="1178"/>
      <c r="Y695" s="1178"/>
      <c r="Z695" s="1178"/>
    </row>
    <row r="696" spans="1:26" ht="27.75" customHeight="1">
      <c r="A696" s="1234"/>
      <c r="B696" s="1220"/>
      <c r="C696" s="1255"/>
      <c r="D696" s="1253" t="s">
        <v>285</v>
      </c>
      <c r="E696" s="1203"/>
      <c r="F696" s="1203"/>
      <c r="G696" s="1203"/>
      <c r="H696" s="1203"/>
      <c r="I696" s="1203"/>
      <c r="J696" s="1203">
        <f t="shared" si="24"/>
        <v>0</v>
      </c>
      <c r="K696" s="1203" t="e">
        <f t="shared" si="25"/>
        <v>#DIV/0!</v>
      </c>
      <c r="L696" s="1203"/>
      <c r="M696" s="1178"/>
      <c r="N696" s="1178"/>
      <c r="O696" s="1178"/>
      <c r="P696" s="1178"/>
      <c r="Q696" s="1178"/>
      <c r="R696" s="1178"/>
      <c r="S696" s="1178"/>
      <c r="T696" s="1178"/>
      <c r="U696" s="1178"/>
      <c r="V696" s="1178"/>
      <c r="W696" s="1178"/>
      <c r="X696" s="1178"/>
      <c r="Y696" s="1178"/>
      <c r="Z696" s="1178"/>
    </row>
    <row r="697" spans="1:26" ht="27.75" customHeight="1">
      <c r="A697" s="1234"/>
      <c r="B697" s="1220"/>
      <c r="C697" s="1255"/>
      <c r="D697" s="1253" t="s">
        <v>287</v>
      </c>
      <c r="E697" s="1203"/>
      <c r="F697" s="1203"/>
      <c r="G697" s="1203"/>
      <c r="H697" s="1203"/>
      <c r="I697" s="1203"/>
      <c r="J697" s="1203">
        <f t="shared" si="24"/>
        <v>0</v>
      </c>
      <c r="K697" s="1203" t="e">
        <f t="shared" si="25"/>
        <v>#DIV/0!</v>
      </c>
      <c r="L697" s="1203"/>
      <c r="M697" s="1178"/>
      <c r="N697" s="1178"/>
      <c r="O697" s="1178"/>
      <c r="P697" s="1178"/>
      <c r="Q697" s="1178"/>
      <c r="R697" s="1178"/>
      <c r="S697" s="1178"/>
      <c r="T697" s="1178"/>
      <c r="U697" s="1178"/>
      <c r="V697" s="1178"/>
      <c r="W697" s="1178"/>
      <c r="X697" s="1178"/>
      <c r="Y697" s="1178"/>
      <c r="Z697" s="1178"/>
    </row>
    <row r="698" spans="1:26" ht="27.75" customHeight="1">
      <c r="A698" s="1234"/>
      <c r="B698" s="1220"/>
      <c r="C698" s="1255"/>
      <c r="D698" s="1253" t="s">
        <v>289</v>
      </c>
      <c r="E698" s="1203"/>
      <c r="F698" s="1203"/>
      <c r="G698" s="1203"/>
      <c r="H698" s="1203"/>
      <c r="I698" s="1203"/>
      <c r="J698" s="1203">
        <f t="shared" si="24"/>
        <v>0</v>
      </c>
      <c r="K698" s="1203" t="e">
        <f t="shared" si="25"/>
        <v>#DIV/0!</v>
      </c>
      <c r="L698" s="1203"/>
      <c r="M698" s="1178"/>
      <c r="N698" s="1178"/>
      <c r="O698" s="1178"/>
      <c r="P698" s="1178"/>
      <c r="Q698" s="1178"/>
      <c r="R698" s="1178"/>
      <c r="S698" s="1178"/>
      <c r="T698" s="1178"/>
      <c r="U698" s="1178"/>
      <c r="V698" s="1178"/>
      <c r="W698" s="1178"/>
      <c r="X698" s="1178"/>
      <c r="Y698" s="1178"/>
      <c r="Z698" s="1178"/>
    </row>
    <row r="699" spans="1:26" ht="27.75" customHeight="1">
      <c r="A699" s="1234"/>
      <c r="B699" s="1220"/>
      <c r="C699" s="1255"/>
      <c r="D699" s="1253" t="s">
        <v>291</v>
      </c>
      <c r="E699" s="1203"/>
      <c r="F699" s="1203"/>
      <c r="G699" s="1203"/>
      <c r="H699" s="1203"/>
      <c r="I699" s="1203"/>
      <c r="J699" s="1203">
        <f t="shared" si="24"/>
        <v>0</v>
      </c>
      <c r="K699" s="1203" t="e">
        <f t="shared" si="25"/>
        <v>#DIV/0!</v>
      </c>
      <c r="L699" s="1203"/>
      <c r="M699" s="1178"/>
      <c r="N699" s="1178"/>
      <c r="O699" s="1178"/>
      <c r="P699" s="1178"/>
      <c r="Q699" s="1178"/>
      <c r="R699" s="1178"/>
      <c r="S699" s="1178"/>
      <c r="T699" s="1178"/>
      <c r="U699" s="1178"/>
      <c r="V699" s="1178"/>
      <c r="W699" s="1178"/>
      <c r="X699" s="1178"/>
      <c r="Y699" s="1178"/>
      <c r="Z699" s="1178"/>
    </row>
    <row r="700" spans="1:26" ht="27.75" customHeight="1">
      <c r="A700" s="1234"/>
      <c r="B700" s="1220"/>
      <c r="C700" s="1255"/>
      <c r="D700" s="1253" t="s">
        <v>293</v>
      </c>
      <c r="E700" s="1203"/>
      <c r="F700" s="1203"/>
      <c r="G700" s="1203"/>
      <c r="H700" s="1203"/>
      <c r="I700" s="1203"/>
      <c r="J700" s="1203">
        <f t="shared" si="24"/>
        <v>0</v>
      </c>
      <c r="K700" s="1203" t="e">
        <f t="shared" si="25"/>
        <v>#DIV/0!</v>
      </c>
      <c r="L700" s="1203"/>
      <c r="M700" s="1178"/>
      <c r="N700" s="1178"/>
      <c r="O700" s="1178"/>
      <c r="P700" s="1178"/>
      <c r="Q700" s="1178"/>
      <c r="R700" s="1178"/>
      <c r="S700" s="1178"/>
      <c r="T700" s="1178"/>
      <c r="U700" s="1178"/>
      <c r="V700" s="1178"/>
      <c r="W700" s="1178"/>
      <c r="X700" s="1178"/>
      <c r="Y700" s="1178"/>
      <c r="Z700" s="1178"/>
    </row>
    <row r="701" spans="1:26" ht="27.75" customHeight="1">
      <c r="A701" s="1234"/>
      <c r="B701" s="1220"/>
      <c r="C701" s="1255"/>
      <c r="D701" s="1253" t="s">
        <v>295</v>
      </c>
      <c r="E701" s="1203"/>
      <c r="F701" s="1203"/>
      <c r="G701" s="1203"/>
      <c r="H701" s="1203"/>
      <c r="I701" s="1203"/>
      <c r="J701" s="1203">
        <f t="shared" si="24"/>
        <v>0</v>
      </c>
      <c r="K701" s="1203" t="e">
        <f t="shared" si="25"/>
        <v>#DIV/0!</v>
      </c>
      <c r="L701" s="1203"/>
      <c r="M701" s="1178"/>
      <c r="N701" s="1178"/>
      <c r="O701" s="1178"/>
      <c r="P701" s="1178"/>
      <c r="Q701" s="1178"/>
      <c r="R701" s="1178"/>
      <c r="S701" s="1178"/>
      <c r="T701" s="1178"/>
      <c r="U701" s="1178"/>
      <c r="V701" s="1178"/>
      <c r="W701" s="1178"/>
      <c r="X701" s="1178"/>
      <c r="Y701" s="1178"/>
      <c r="Z701" s="1178"/>
    </row>
    <row r="702" spans="1:26" ht="27.75" customHeight="1">
      <c r="A702" s="1234"/>
      <c r="B702" s="1220"/>
      <c r="C702" s="1255"/>
      <c r="D702" s="1253" t="s">
        <v>297</v>
      </c>
      <c r="E702" s="1203"/>
      <c r="F702" s="1203"/>
      <c r="G702" s="1203"/>
      <c r="H702" s="1203"/>
      <c r="I702" s="1203"/>
      <c r="J702" s="1203">
        <f t="shared" si="24"/>
        <v>0</v>
      </c>
      <c r="K702" s="1203" t="e">
        <f t="shared" si="25"/>
        <v>#DIV/0!</v>
      </c>
      <c r="L702" s="1203"/>
      <c r="M702" s="1178"/>
      <c r="N702" s="1178"/>
      <c r="O702" s="1178"/>
      <c r="P702" s="1178"/>
      <c r="Q702" s="1178"/>
      <c r="R702" s="1178"/>
      <c r="S702" s="1178"/>
      <c r="T702" s="1178"/>
      <c r="U702" s="1178"/>
      <c r="V702" s="1178"/>
      <c r="W702" s="1178"/>
      <c r="X702" s="1178"/>
      <c r="Y702" s="1178"/>
      <c r="Z702" s="1178"/>
    </row>
    <row r="703" spans="1:26" ht="27.75" customHeight="1">
      <c r="A703" s="1234"/>
      <c r="B703" s="1220"/>
      <c r="C703" s="1255"/>
      <c r="D703" s="1253" t="s">
        <v>299</v>
      </c>
      <c r="E703" s="1203"/>
      <c r="F703" s="1203"/>
      <c r="G703" s="1203"/>
      <c r="H703" s="1203"/>
      <c r="I703" s="1203"/>
      <c r="J703" s="1203">
        <f t="shared" si="24"/>
        <v>0</v>
      </c>
      <c r="K703" s="1203" t="e">
        <f t="shared" si="25"/>
        <v>#DIV/0!</v>
      </c>
      <c r="L703" s="1203"/>
      <c r="M703" s="1178"/>
      <c r="N703" s="1178"/>
      <c r="O703" s="1178"/>
      <c r="P703" s="1178"/>
      <c r="Q703" s="1178"/>
      <c r="R703" s="1178"/>
      <c r="S703" s="1178"/>
      <c r="T703" s="1178"/>
      <c r="U703" s="1178"/>
      <c r="V703" s="1178"/>
      <c r="W703" s="1178"/>
      <c r="X703" s="1178"/>
      <c r="Y703" s="1178"/>
      <c r="Z703" s="1178"/>
    </row>
    <row r="704" spans="1:26" ht="27.75" customHeight="1">
      <c r="A704" s="1234"/>
      <c r="B704" s="1220"/>
      <c r="C704" s="1255"/>
      <c r="D704" s="1253" t="s">
        <v>301</v>
      </c>
      <c r="E704" s="1203"/>
      <c r="F704" s="1203"/>
      <c r="G704" s="1203"/>
      <c r="H704" s="1203"/>
      <c r="I704" s="1203"/>
      <c r="J704" s="1203">
        <f t="shared" si="24"/>
        <v>0</v>
      </c>
      <c r="K704" s="1203" t="e">
        <f t="shared" si="25"/>
        <v>#DIV/0!</v>
      </c>
      <c r="L704" s="1203"/>
      <c r="M704" s="1178"/>
      <c r="N704" s="1178"/>
      <c r="O704" s="1178"/>
      <c r="P704" s="1178"/>
      <c r="Q704" s="1178"/>
      <c r="R704" s="1178"/>
      <c r="S704" s="1178"/>
      <c r="T704" s="1178"/>
      <c r="U704" s="1178"/>
      <c r="V704" s="1178"/>
      <c r="W704" s="1178"/>
      <c r="X704" s="1178"/>
      <c r="Y704" s="1178"/>
      <c r="Z704" s="1178"/>
    </row>
    <row r="705" spans="1:26" ht="27.75" customHeight="1">
      <c r="A705" s="1234"/>
      <c r="B705" s="1220"/>
      <c r="C705" s="1255"/>
      <c r="D705" s="1253" t="s">
        <v>302</v>
      </c>
      <c r="E705" s="1203"/>
      <c r="F705" s="1203"/>
      <c r="G705" s="1203"/>
      <c r="H705" s="1203"/>
      <c r="I705" s="1203"/>
      <c r="J705" s="1203">
        <f t="shared" si="24"/>
        <v>0</v>
      </c>
      <c r="K705" s="1203" t="e">
        <f t="shared" si="25"/>
        <v>#DIV/0!</v>
      </c>
      <c r="L705" s="1203"/>
      <c r="M705" s="1178"/>
      <c r="N705" s="1178"/>
      <c r="O705" s="1178"/>
      <c r="P705" s="1178"/>
      <c r="Q705" s="1178"/>
      <c r="R705" s="1178"/>
      <c r="S705" s="1178"/>
      <c r="T705" s="1178"/>
      <c r="U705" s="1178"/>
      <c r="V705" s="1178"/>
      <c r="W705" s="1178"/>
      <c r="X705" s="1178"/>
      <c r="Y705" s="1178"/>
      <c r="Z705" s="1178"/>
    </row>
    <row r="706" spans="1:26" ht="27.75" customHeight="1">
      <c r="A706" s="1234"/>
      <c r="B706" s="1220"/>
      <c r="C706" s="1255"/>
      <c r="D706" s="1253" t="s">
        <v>304</v>
      </c>
      <c r="E706" s="1203"/>
      <c r="F706" s="1203"/>
      <c r="G706" s="1203"/>
      <c r="H706" s="1203"/>
      <c r="I706" s="1203"/>
      <c r="J706" s="1203">
        <f t="shared" si="24"/>
        <v>0</v>
      </c>
      <c r="K706" s="1203" t="e">
        <f t="shared" si="25"/>
        <v>#DIV/0!</v>
      </c>
      <c r="L706" s="1203"/>
      <c r="M706" s="1178"/>
      <c r="N706" s="1178"/>
      <c r="O706" s="1178"/>
      <c r="P706" s="1178"/>
      <c r="Q706" s="1178"/>
      <c r="R706" s="1178"/>
      <c r="S706" s="1178"/>
      <c r="T706" s="1178"/>
      <c r="U706" s="1178"/>
      <c r="V706" s="1178"/>
      <c r="W706" s="1178"/>
      <c r="X706" s="1178"/>
      <c r="Y706" s="1178"/>
      <c r="Z706" s="1178"/>
    </row>
    <row r="707" spans="1:26" ht="27.75" customHeight="1">
      <c r="A707" s="1234"/>
      <c r="B707" s="1220"/>
      <c r="C707" s="1255"/>
      <c r="D707" s="1253" t="s">
        <v>306</v>
      </c>
      <c r="E707" s="1203"/>
      <c r="F707" s="1203"/>
      <c r="G707" s="1203"/>
      <c r="H707" s="1203"/>
      <c r="I707" s="1203"/>
      <c r="J707" s="1203">
        <f t="shared" si="24"/>
        <v>0</v>
      </c>
      <c r="K707" s="1203" t="e">
        <f t="shared" si="25"/>
        <v>#DIV/0!</v>
      </c>
      <c r="L707" s="1203"/>
      <c r="M707" s="1178"/>
      <c r="N707" s="1178"/>
      <c r="O707" s="1178"/>
      <c r="P707" s="1178"/>
      <c r="Q707" s="1178"/>
      <c r="R707" s="1178"/>
      <c r="S707" s="1178"/>
      <c r="T707" s="1178"/>
      <c r="U707" s="1178"/>
      <c r="V707" s="1178"/>
      <c r="W707" s="1178"/>
      <c r="X707" s="1178"/>
      <c r="Y707" s="1178"/>
      <c r="Z707" s="1178"/>
    </row>
    <row r="708" spans="1:26" ht="27.75" customHeight="1">
      <c r="A708" s="1234"/>
      <c r="B708" s="1220"/>
      <c r="C708" s="1255"/>
      <c r="D708" s="1253" t="s">
        <v>309</v>
      </c>
      <c r="E708" s="1203"/>
      <c r="F708" s="1203"/>
      <c r="G708" s="1203"/>
      <c r="H708" s="1203"/>
      <c r="I708" s="1203"/>
      <c r="J708" s="1203">
        <f t="shared" si="24"/>
        <v>0</v>
      </c>
      <c r="K708" s="1203" t="e">
        <f t="shared" si="25"/>
        <v>#DIV/0!</v>
      </c>
      <c r="L708" s="1203"/>
      <c r="M708" s="1178"/>
      <c r="N708" s="1178"/>
      <c r="O708" s="1178"/>
      <c r="P708" s="1178"/>
      <c r="Q708" s="1178"/>
      <c r="R708" s="1178"/>
      <c r="S708" s="1178"/>
      <c r="T708" s="1178"/>
      <c r="U708" s="1178"/>
      <c r="V708" s="1178"/>
      <c r="W708" s="1178"/>
      <c r="X708" s="1178"/>
      <c r="Y708" s="1178"/>
      <c r="Z708" s="1178"/>
    </row>
    <row r="709" spans="1:26" ht="27.75" customHeight="1">
      <c r="A709" s="1234"/>
      <c r="B709" s="1220"/>
      <c r="C709" s="1255"/>
      <c r="D709" s="1257" t="s">
        <v>41</v>
      </c>
      <c r="E709" s="1203"/>
      <c r="F709" s="1203"/>
      <c r="G709" s="1203"/>
      <c r="H709" s="1203"/>
      <c r="I709" s="1203"/>
      <c r="J709" s="1203">
        <f>SUM(J668:J708)</f>
        <v>0</v>
      </c>
      <c r="K709" s="1203" t="e">
        <f t="shared" si="25"/>
        <v>#DIV/0!</v>
      </c>
      <c r="L709" s="1203"/>
      <c r="M709" s="1178"/>
      <c r="N709" s="1178"/>
      <c r="O709" s="1178"/>
      <c r="P709" s="1178"/>
      <c r="Q709" s="1178"/>
      <c r="R709" s="1178"/>
      <c r="S709" s="1178"/>
      <c r="T709" s="1178"/>
      <c r="U709" s="1178"/>
      <c r="V709" s="1178"/>
      <c r="W709" s="1178"/>
      <c r="X709" s="1178"/>
      <c r="Y709" s="1178"/>
      <c r="Z709" s="1178"/>
    </row>
    <row r="710" spans="1:26" ht="22.5" customHeight="1">
      <c r="A710" s="1338"/>
      <c r="B710" s="1339"/>
      <c r="C710" s="1340"/>
      <c r="D710" s="1341"/>
      <c r="E710" s="1342"/>
      <c r="F710" s="1342"/>
      <c r="G710" s="1342"/>
      <c r="H710" s="1342"/>
      <c r="I710" s="1342"/>
      <c r="J710" s="1342"/>
      <c r="K710" s="1342"/>
      <c r="L710" s="1178"/>
      <c r="M710" s="1178"/>
      <c r="N710" s="1178"/>
      <c r="O710" s="1178"/>
      <c r="P710" s="1178"/>
      <c r="Q710" s="1178"/>
      <c r="R710" s="1178"/>
      <c r="S710" s="1178"/>
      <c r="T710" s="1178"/>
      <c r="U710" s="1178"/>
      <c r="V710" s="1178"/>
      <c r="W710" s="1178"/>
      <c r="X710" s="1178"/>
      <c r="Y710" s="1178"/>
      <c r="Z710" s="1178"/>
    </row>
    <row r="711" spans="1:26" ht="22.5" customHeight="1">
      <c r="A711" s="1280"/>
      <c r="B711" s="1213"/>
      <c r="C711" s="1343"/>
      <c r="D711" s="1344"/>
      <c r="E711" s="1345"/>
      <c r="F711" s="1345"/>
      <c r="G711" s="1345"/>
      <c r="H711" s="1345"/>
      <c r="I711" s="1345"/>
      <c r="J711" s="1345"/>
      <c r="K711" s="1345"/>
      <c r="L711" s="1178"/>
      <c r="M711" s="1178"/>
      <c r="N711" s="1178"/>
      <c r="O711" s="1178"/>
      <c r="P711" s="1178"/>
      <c r="Q711" s="1178"/>
      <c r="R711" s="1178"/>
      <c r="S711" s="1178"/>
      <c r="T711" s="1178"/>
      <c r="U711" s="1178"/>
      <c r="V711" s="1178"/>
      <c r="W711" s="1178"/>
      <c r="X711" s="1178"/>
      <c r="Y711" s="1178"/>
      <c r="Z711" s="1178"/>
    </row>
    <row r="712" spans="1:26" ht="22.5" customHeight="1">
      <c r="A712" s="1346"/>
      <c r="B712" s="1347"/>
      <c r="C712" s="1348"/>
      <c r="D712" s="1349"/>
      <c r="E712" s="1350"/>
      <c r="F712" s="1350"/>
      <c r="G712" s="1350"/>
      <c r="H712" s="1350"/>
      <c r="I712" s="1350"/>
      <c r="J712" s="1350"/>
      <c r="K712" s="1350"/>
      <c r="L712" s="1178"/>
      <c r="M712" s="1178"/>
      <c r="N712" s="1178"/>
      <c r="O712" s="1178"/>
      <c r="P712" s="1178"/>
      <c r="Q712" s="1178"/>
      <c r="R712" s="1178"/>
      <c r="S712" s="1178"/>
      <c r="T712" s="1178"/>
      <c r="U712" s="1178"/>
      <c r="V712" s="1178"/>
      <c r="W712" s="1178"/>
      <c r="X712" s="1178"/>
      <c r="Y712" s="1178"/>
      <c r="Z712" s="1178"/>
    </row>
    <row r="713" spans="1:26" ht="22.5" customHeight="1">
      <c r="A713" s="1178"/>
      <c r="B713" s="1178"/>
      <c r="C713" s="1178"/>
      <c r="D713" s="1178"/>
      <c r="E713" s="1178"/>
      <c r="F713" s="1178"/>
      <c r="G713" s="1178"/>
      <c r="H713" s="1178"/>
      <c r="I713" s="1178"/>
      <c r="J713" s="1178"/>
      <c r="K713" s="1178"/>
      <c r="L713" s="1178"/>
      <c r="M713" s="1178"/>
      <c r="N713" s="1178"/>
      <c r="O713" s="1178"/>
      <c r="P713" s="1178"/>
      <c r="Q713" s="1178"/>
      <c r="R713" s="1178"/>
      <c r="S713" s="1178"/>
      <c r="T713" s="1178"/>
      <c r="U713" s="1178"/>
      <c r="V713" s="1178"/>
      <c r="W713" s="1178"/>
      <c r="X713" s="1178"/>
      <c r="Y713" s="1178"/>
      <c r="Z713" s="1178"/>
    </row>
    <row r="714" spans="1:26" ht="22.5" customHeight="1">
      <c r="A714" s="1178"/>
      <c r="B714" s="1178"/>
      <c r="C714" s="1178"/>
      <c r="D714" s="1178"/>
      <c r="E714" s="1178"/>
      <c r="F714" s="1178"/>
      <c r="G714" s="1178"/>
      <c r="H714" s="1178"/>
      <c r="I714" s="1178"/>
      <c r="J714" s="1178"/>
      <c r="K714" s="1178"/>
      <c r="L714" s="1178"/>
      <c r="M714" s="1178"/>
      <c r="N714" s="1178"/>
      <c r="O714" s="1178"/>
      <c r="P714" s="1178"/>
      <c r="Q714" s="1178"/>
      <c r="R714" s="1178"/>
      <c r="S714" s="1178"/>
      <c r="T714" s="1178"/>
      <c r="U714" s="1178"/>
      <c r="V714" s="1178"/>
      <c r="W714" s="1178"/>
      <c r="X714" s="1178"/>
      <c r="Y714" s="1178"/>
      <c r="Z714" s="1178"/>
    </row>
    <row r="715" spans="1:26" ht="22.5" customHeight="1">
      <c r="A715" s="1178"/>
      <c r="B715" s="1178"/>
      <c r="C715" s="1178"/>
      <c r="D715" s="1178"/>
      <c r="E715" s="1178"/>
      <c r="F715" s="1178"/>
      <c r="G715" s="1178"/>
      <c r="H715" s="1178"/>
      <c r="I715" s="1178"/>
      <c r="J715" s="1178"/>
      <c r="K715" s="1178"/>
      <c r="L715" s="1178"/>
      <c r="M715" s="1178"/>
      <c r="N715" s="1178"/>
      <c r="O715" s="1178"/>
      <c r="P715" s="1178"/>
      <c r="Q715" s="1178"/>
      <c r="R715" s="1178"/>
      <c r="S715" s="1178"/>
      <c r="T715" s="1178"/>
      <c r="U715" s="1178"/>
      <c r="V715" s="1178"/>
      <c r="W715" s="1178"/>
      <c r="X715" s="1178"/>
      <c r="Y715" s="1178"/>
      <c r="Z715" s="1178"/>
    </row>
    <row r="716" spans="1:26" ht="22.5" customHeight="1">
      <c r="A716" s="1178"/>
      <c r="B716" s="1178"/>
      <c r="C716" s="1178"/>
      <c r="D716" s="1178"/>
      <c r="E716" s="1178"/>
      <c r="F716" s="1178"/>
      <c r="G716" s="1178"/>
      <c r="H716" s="1178"/>
      <c r="I716" s="1178"/>
      <c r="J716" s="1178"/>
      <c r="K716" s="1178"/>
      <c r="L716" s="1178"/>
      <c r="M716" s="1178"/>
      <c r="N716" s="1178"/>
      <c r="O716" s="1178"/>
      <c r="P716" s="1178"/>
      <c r="Q716" s="1178"/>
      <c r="R716" s="1178"/>
      <c r="S716" s="1178"/>
      <c r="T716" s="1178"/>
      <c r="U716" s="1178"/>
      <c r="V716" s="1178"/>
      <c r="W716" s="1178"/>
      <c r="X716" s="1178"/>
      <c r="Y716" s="1178"/>
      <c r="Z716" s="1178"/>
    </row>
    <row r="717" spans="1:26" ht="22.5" customHeight="1">
      <c r="A717" s="1178"/>
      <c r="B717" s="1178"/>
      <c r="C717" s="1178"/>
      <c r="D717" s="1178"/>
      <c r="E717" s="1178"/>
      <c r="F717" s="1178"/>
      <c r="G717" s="1178"/>
      <c r="H717" s="1178"/>
      <c r="I717" s="1178"/>
      <c r="J717" s="1178"/>
      <c r="K717" s="1178"/>
      <c r="L717" s="1178"/>
      <c r="M717" s="1178"/>
      <c r="N717" s="1178"/>
      <c r="O717" s="1178"/>
      <c r="P717" s="1178"/>
      <c r="Q717" s="1178"/>
      <c r="R717" s="1178"/>
      <c r="S717" s="1178"/>
      <c r="T717" s="1178"/>
      <c r="U717" s="1178"/>
      <c r="V717" s="1178"/>
      <c r="W717" s="1178"/>
      <c r="X717" s="1178"/>
      <c r="Y717" s="1178"/>
      <c r="Z717" s="1178"/>
    </row>
    <row r="718" spans="1:26" ht="22.5" customHeight="1">
      <c r="A718" s="1178"/>
      <c r="B718" s="1178"/>
      <c r="C718" s="1178"/>
      <c r="D718" s="1178"/>
      <c r="E718" s="1178"/>
      <c r="F718" s="1178"/>
      <c r="G718" s="1178"/>
      <c r="H718" s="1178"/>
      <c r="I718" s="1178"/>
      <c r="J718" s="1178"/>
      <c r="K718" s="1178"/>
      <c r="L718" s="1178"/>
      <c r="M718" s="1178"/>
      <c r="N718" s="1178"/>
      <c r="O718" s="1178"/>
      <c r="P718" s="1178"/>
      <c r="Q718" s="1178"/>
      <c r="R718" s="1178"/>
      <c r="S718" s="1178"/>
      <c r="T718" s="1178"/>
      <c r="U718" s="1178"/>
      <c r="V718" s="1178"/>
      <c r="W718" s="1178"/>
      <c r="X718" s="1178"/>
      <c r="Y718" s="1178"/>
      <c r="Z718" s="1178"/>
    </row>
    <row r="719" spans="1:26" ht="22.5" customHeight="1">
      <c r="A719" s="1178"/>
      <c r="B719" s="1178"/>
      <c r="C719" s="1178"/>
      <c r="D719" s="1178"/>
      <c r="E719" s="1178"/>
      <c r="F719" s="1178"/>
      <c r="G719" s="1178"/>
      <c r="H719" s="1178"/>
      <c r="I719" s="1178"/>
      <c r="J719" s="1178"/>
      <c r="K719" s="1178"/>
      <c r="L719" s="1178"/>
      <c r="M719" s="1178"/>
      <c r="N719" s="1178"/>
      <c r="O719" s="1178"/>
      <c r="P719" s="1178"/>
      <c r="Q719" s="1178"/>
      <c r="R719" s="1178"/>
      <c r="S719" s="1178"/>
      <c r="T719" s="1178"/>
      <c r="U719" s="1178"/>
      <c r="V719" s="1178"/>
      <c r="W719" s="1178"/>
      <c r="X719" s="1178"/>
      <c r="Y719" s="1178"/>
      <c r="Z719" s="1178"/>
    </row>
    <row r="720" spans="1:26" ht="22.5" customHeight="1">
      <c r="A720" s="1178"/>
      <c r="B720" s="1178"/>
      <c r="C720" s="1178"/>
      <c r="D720" s="1178"/>
      <c r="E720" s="1178"/>
      <c r="F720" s="1178"/>
      <c r="G720" s="1178"/>
      <c r="H720" s="1178"/>
      <c r="I720" s="1178"/>
      <c r="J720" s="1178"/>
      <c r="K720" s="1178"/>
      <c r="L720" s="1178"/>
      <c r="M720" s="1178"/>
      <c r="N720" s="1178"/>
      <c r="O720" s="1178"/>
      <c r="P720" s="1178"/>
      <c r="Q720" s="1178"/>
      <c r="R720" s="1178"/>
      <c r="S720" s="1178"/>
      <c r="T720" s="1178"/>
      <c r="U720" s="1178"/>
      <c r="V720" s="1178"/>
      <c r="W720" s="1178"/>
      <c r="X720" s="1178"/>
      <c r="Y720" s="1178"/>
      <c r="Z720" s="1178"/>
    </row>
    <row r="721" spans="1:26" ht="22.5" customHeight="1">
      <c r="A721" s="1178"/>
      <c r="B721" s="1178"/>
      <c r="C721" s="1178"/>
      <c r="D721" s="1178"/>
      <c r="E721" s="1178"/>
      <c r="F721" s="1178"/>
      <c r="G721" s="1178"/>
      <c r="H721" s="1178"/>
      <c r="I721" s="1178"/>
      <c r="J721" s="1178"/>
      <c r="K721" s="1178"/>
      <c r="L721" s="1178"/>
      <c r="M721" s="1178"/>
      <c r="N721" s="1178"/>
      <c r="O721" s="1178"/>
      <c r="P721" s="1178"/>
      <c r="Q721" s="1178"/>
      <c r="R721" s="1178"/>
      <c r="S721" s="1178"/>
      <c r="T721" s="1178"/>
      <c r="U721" s="1178"/>
      <c r="V721" s="1178"/>
      <c r="W721" s="1178"/>
      <c r="X721" s="1178"/>
      <c r="Y721" s="1178"/>
      <c r="Z721" s="1178"/>
    </row>
    <row r="722" spans="1:26" ht="22.5" customHeight="1">
      <c r="A722" s="1178"/>
      <c r="B722" s="1178"/>
      <c r="C722" s="1178"/>
      <c r="D722" s="1178"/>
      <c r="E722" s="1178"/>
      <c r="F722" s="1178"/>
      <c r="G722" s="1178"/>
      <c r="H722" s="1178"/>
      <c r="I722" s="1178"/>
      <c r="J722" s="1178"/>
      <c r="K722" s="1178"/>
      <c r="L722" s="1178"/>
      <c r="M722" s="1178"/>
      <c r="N722" s="1178"/>
      <c r="O722" s="1178"/>
      <c r="P722" s="1178"/>
      <c r="Q722" s="1178"/>
      <c r="R722" s="1178"/>
      <c r="S722" s="1178"/>
      <c r="T722" s="1178"/>
      <c r="U722" s="1178"/>
      <c r="V722" s="1178"/>
      <c r="W722" s="1178"/>
      <c r="X722" s="1178"/>
      <c r="Y722" s="1178"/>
      <c r="Z722" s="1178"/>
    </row>
    <row r="723" spans="1:26" ht="22.5" customHeight="1">
      <c r="A723" s="1178"/>
      <c r="B723" s="1178"/>
      <c r="C723" s="1178"/>
      <c r="D723" s="1178"/>
      <c r="E723" s="1178"/>
      <c r="F723" s="1178"/>
      <c r="G723" s="1178"/>
      <c r="H723" s="1178"/>
      <c r="I723" s="1178"/>
      <c r="J723" s="1178"/>
      <c r="K723" s="1178"/>
      <c r="L723" s="1178"/>
      <c r="M723" s="1178"/>
      <c r="N723" s="1178"/>
      <c r="O723" s="1178"/>
      <c r="P723" s="1178"/>
      <c r="Q723" s="1178"/>
      <c r="R723" s="1178"/>
      <c r="S723" s="1178"/>
      <c r="T723" s="1178"/>
      <c r="U723" s="1178"/>
      <c r="V723" s="1178"/>
      <c r="W723" s="1178"/>
      <c r="X723" s="1178"/>
      <c r="Y723" s="1178"/>
      <c r="Z723" s="1178"/>
    </row>
    <row r="724" spans="1:26" ht="22.5" customHeight="1">
      <c r="A724" s="1178"/>
      <c r="B724" s="1178"/>
      <c r="C724" s="1178"/>
      <c r="D724" s="1178"/>
      <c r="E724" s="1178"/>
      <c r="F724" s="1178"/>
      <c r="G724" s="1178"/>
      <c r="H724" s="1178"/>
      <c r="I724" s="1178"/>
      <c r="J724" s="1178"/>
      <c r="K724" s="1178"/>
      <c r="L724" s="1178"/>
      <c r="M724" s="1178"/>
      <c r="N724" s="1178"/>
      <c r="O724" s="1178"/>
      <c r="P724" s="1178"/>
      <c r="Q724" s="1178"/>
      <c r="R724" s="1178"/>
      <c r="S724" s="1178"/>
      <c r="T724" s="1178"/>
      <c r="U724" s="1178"/>
      <c r="V724" s="1178"/>
      <c r="W724" s="1178"/>
      <c r="X724" s="1178"/>
      <c r="Y724" s="1178"/>
      <c r="Z724" s="1178"/>
    </row>
    <row r="725" spans="1:26" ht="22.5" customHeight="1">
      <c r="A725" s="1178"/>
      <c r="B725" s="1178"/>
      <c r="C725" s="1178"/>
      <c r="D725" s="1178"/>
      <c r="E725" s="1178"/>
      <c r="F725" s="1178"/>
      <c r="G725" s="1178"/>
      <c r="H725" s="1178"/>
      <c r="I725" s="1178"/>
      <c r="J725" s="1178"/>
      <c r="K725" s="1178"/>
      <c r="L725" s="1178"/>
      <c r="M725" s="1178"/>
      <c r="N725" s="1178"/>
      <c r="O725" s="1178"/>
      <c r="P725" s="1178"/>
      <c r="Q725" s="1178"/>
      <c r="R725" s="1178"/>
      <c r="S725" s="1178"/>
      <c r="T725" s="1178"/>
      <c r="U725" s="1178"/>
      <c r="V725" s="1178"/>
      <c r="W725" s="1178"/>
      <c r="X725" s="1178"/>
      <c r="Y725" s="1178"/>
      <c r="Z725" s="1178"/>
    </row>
    <row r="726" spans="1:26" ht="22.5" customHeight="1">
      <c r="A726" s="1178"/>
      <c r="B726" s="1178"/>
      <c r="C726" s="1178"/>
      <c r="D726" s="1178"/>
      <c r="E726" s="1178"/>
      <c r="F726" s="1178"/>
      <c r="G726" s="1178"/>
      <c r="H726" s="1178"/>
      <c r="I726" s="1178"/>
      <c r="J726" s="1178"/>
      <c r="K726" s="1178"/>
      <c r="L726" s="1178"/>
      <c r="M726" s="1178"/>
      <c r="N726" s="1178"/>
      <c r="O726" s="1178"/>
      <c r="P726" s="1178"/>
      <c r="Q726" s="1178"/>
      <c r="R726" s="1178"/>
      <c r="S726" s="1178"/>
      <c r="T726" s="1178"/>
      <c r="U726" s="1178"/>
      <c r="V726" s="1178"/>
      <c r="W726" s="1178"/>
      <c r="X726" s="1178"/>
      <c r="Y726" s="1178"/>
      <c r="Z726" s="1178"/>
    </row>
    <row r="727" spans="1:26" ht="22.5" customHeight="1">
      <c r="A727" s="1178"/>
      <c r="B727" s="1178"/>
      <c r="C727" s="1178"/>
      <c r="D727" s="1178"/>
      <c r="E727" s="1178"/>
      <c r="F727" s="1178"/>
      <c r="G727" s="1178"/>
      <c r="H727" s="1178"/>
      <c r="I727" s="1178"/>
      <c r="J727" s="1178"/>
      <c r="K727" s="1178"/>
      <c r="L727" s="1178"/>
      <c r="M727" s="1178"/>
      <c r="N727" s="1178"/>
      <c r="O727" s="1178"/>
      <c r="P727" s="1178"/>
      <c r="Q727" s="1178"/>
      <c r="R727" s="1178"/>
      <c r="S727" s="1178"/>
      <c r="T727" s="1178"/>
      <c r="U727" s="1178"/>
      <c r="V727" s="1178"/>
      <c r="W727" s="1178"/>
      <c r="X727" s="1178"/>
      <c r="Y727" s="1178"/>
      <c r="Z727" s="1178"/>
    </row>
    <row r="728" spans="1:26" ht="22.5" customHeight="1">
      <c r="A728" s="1178"/>
      <c r="B728" s="1178"/>
      <c r="C728" s="1178"/>
      <c r="D728" s="1178"/>
      <c r="E728" s="1178"/>
      <c r="F728" s="1178"/>
      <c r="G728" s="1178"/>
      <c r="H728" s="1178"/>
      <c r="I728" s="1178"/>
      <c r="J728" s="1178"/>
      <c r="K728" s="1178"/>
      <c r="L728" s="1178"/>
      <c r="M728" s="1178"/>
      <c r="N728" s="1178"/>
      <c r="O728" s="1178"/>
      <c r="P728" s="1178"/>
      <c r="Q728" s="1178"/>
      <c r="R728" s="1178"/>
      <c r="S728" s="1178"/>
      <c r="T728" s="1178"/>
      <c r="U728" s="1178"/>
      <c r="V728" s="1178"/>
      <c r="W728" s="1178"/>
      <c r="X728" s="1178"/>
      <c r="Y728" s="1178"/>
      <c r="Z728" s="1178"/>
    </row>
    <row r="729" spans="1:26" ht="22.5" customHeight="1">
      <c r="A729" s="1178"/>
      <c r="B729" s="1178"/>
      <c r="C729" s="1178"/>
      <c r="D729" s="1178"/>
      <c r="E729" s="1178"/>
      <c r="F729" s="1178"/>
      <c r="G729" s="1178"/>
      <c r="H729" s="1178"/>
      <c r="I729" s="1178"/>
      <c r="J729" s="1178"/>
      <c r="K729" s="1178"/>
      <c r="L729" s="1178"/>
      <c r="M729" s="1178"/>
      <c r="N729" s="1178"/>
      <c r="O729" s="1178"/>
      <c r="P729" s="1178"/>
      <c r="Q729" s="1178"/>
      <c r="R729" s="1178"/>
      <c r="S729" s="1178"/>
      <c r="T729" s="1178"/>
      <c r="U729" s="1178"/>
      <c r="V729" s="1178"/>
      <c r="W729" s="1178"/>
      <c r="X729" s="1178"/>
      <c r="Y729" s="1178"/>
      <c r="Z729" s="1178"/>
    </row>
    <row r="730" spans="1:26" ht="22.5" customHeight="1">
      <c r="A730" s="1178"/>
      <c r="B730" s="1178"/>
      <c r="C730" s="1178"/>
      <c r="D730" s="1178"/>
      <c r="E730" s="1178"/>
      <c r="F730" s="1178"/>
      <c r="G730" s="1178"/>
      <c r="H730" s="1178"/>
      <c r="I730" s="1178"/>
      <c r="J730" s="1178"/>
      <c r="K730" s="1178"/>
      <c r="L730" s="1178"/>
      <c r="M730" s="1178"/>
      <c r="N730" s="1178"/>
      <c r="O730" s="1178"/>
      <c r="P730" s="1178"/>
      <c r="Q730" s="1178"/>
      <c r="R730" s="1178"/>
      <c r="S730" s="1178"/>
      <c r="T730" s="1178"/>
      <c r="U730" s="1178"/>
      <c r="V730" s="1178"/>
      <c r="W730" s="1178"/>
      <c r="X730" s="1178"/>
      <c r="Y730" s="1178"/>
      <c r="Z730" s="1178"/>
    </row>
    <row r="731" spans="1:26" ht="22.5" customHeight="1">
      <c r="A731" s="1178"/>
      <c r="B731" s="1178"/>
      <c r="C731" s="1178"/>
      <c r="D731" s="1178"/>
      <c r="E731" s="1178"/>
      <c r="F731" s="1178"/>
      <c r="G731" s="1178"/>
      <c r="H731" s="1178"/>
      <c r="I731" s="1178"/>
      <c r="J731" s="1178"/>
      <c r="K731" s="1178"/>
      <c r="L731" s="1178"/>
      <c r="M731" s="1178"/>
      <c r="N731" s="1178"/>
      <c r="O731" s="1178"/>
      <c r="P731" s="1178"/>
      <c r="Q731" s="1178"/>
      <c r="R731" s="1178"/>
      <c r="S731" s="1178"/>
      <c r="T731" s="1178"/>
      <c r="U731" s="1178"/>
      <c r="V731" s="1178"/>
      <c r="W731" s="1178"/>
      <c r="X731" s="1178"/>
      <c r="Y731" s="1178"/>
      <c r="Z731" s="1178"/>
    </row>
    <row r="732" spans="1:26" ht="22.5" customHeight="1">
      <c r="A732" s="1178"/>
      <c r="B732" s="1178"/>
      <c r="C732" s="1178"/>
      <c r="D732" s="1178"/>
      <c r="E732" s="1178"/>
      <c r="F732" s="1178"/>
      <c r="G732" s="1178"/>
      <c r="H732" s="1178"/>
      <c r="I732" s="1178"/>
      <c r="J732" s="1178"/>
      <c r="K732" s="1178"/>
      <c r="L732" s="1178"/>
      <c r="M732" s="1178"/>
      <c r="N732" s="1178"/>
      <c r="O732" s="1178"/>
      <c r="P732" s="1178"/>
      <c r="Q732" s="1178"/>
      <c r="R732" s="1178"/>
      <c r="S732" s="1178"/>
      <c r="T732" s="1178"/>
      <c r="U732" s="1178"/>
      <c r="V732" s="1178"/>
      <c r="W732" s="1178"/>
      <c r="X732" s="1178"/>
      <c r="Y732" s="1178"/>
      <c r="Z732" s="1178"/>
    </row>
    <row r="733" spans="1:26" ht="22.5" customHeight="1">
      <c r="A733" s="1178"/>
      <c r="B733" s="1178"/>
      <c r="C733" s="1178"/>
      <c r="D733" s="1178"/>
      <c r="E733" s="1178"/>
      <c r="F733" s="1178"/>
      <c r="G733" s="1178"/>
      <c r="H733" s="1178"/>
      <c r="I733" s="1178"/>
      <c r="J733" s="1178"/>
      <c r="K733" s="1178"/>
      <c r="L733" s="1178"/>
      <c r="M733" s="1178"/>
      <c r="N733" s="1178"/>
      <c r="O733" s="1178"/>
      <c r="P733" s="1178"/>
      <c r="Q733" s="1178"/>
      <c r="R733" s="1178"/>
      <c r="S733" s="1178"/>
      <c r="T733" s="1178"/>
      <c r="U733" s="1178"/>
      <c r="V733" s="1178"/>
      <c r="W733" s="1178"/>
      <c r="X733" s="1178"/>
      <c r="Y733" s="1178"/>
      <c r="Z733" s="1178"/>
    </row>
    <row r="734" spans="1:26" ht="22.5" customHeight="1">
      <c r="A734" s="1178"/>
      <c r="B734" s="1178"/>
      <c r="C734" s="1178"/>
      <c r="D734" s="1178"/>
      <c r="E734" s="1178"/>
      <c r="F734" s="1178"/>
      <c r="G734" s="1178"/>
      <c r="H734" s="1178"/>
      <c r="I734" s="1178"/>
      <c r="J734" s="1178"/>
      <c r="K734" s="1178"/>
      <c r="L734" s="1178"/>
      <c r="M734" s="1178"/>
      <c r="N734" s="1178"/>
      <c r="O734" s="1178"/>
      <c r="P734" s="1178"/>
      <c r="Q734" s="1178"/>
      <c r="R734" s="1178"/>
      <c r="S734" s="1178"/>
      <c r="T734" s="1178"/>
      <c r="U734" s="1178"/>
      <c r="V734" s="1178"/>
      <c r="W734" s="1178"/>
      <c r="X734" s="1178"/>
      <c r="Y734" s="1178"/>
      <c r="Z734" s="1178"/>
    </row>
    <row r="735" spans="1:26" ht="22.5" customHeight="1">
      <c r="A735" s="1178"/>
      <c r="B735" s="1178"/>
      <c r="C735" s="1178"/>
      <c r="D735" s="1178"/>
      <c r="E735" s="1178"/>
      <c r="F735" s="1178"/>
      <c r="G735" s="1178"/>
      <c r="H735" s="1178"/>
      <c r="I735" s="1178"/>
      <c r="J735" s="1178"/>
      <c r="K735" s="1178"/>
      <c r="L735" s="1178"/>
      <c r="M735" s="1178"/>
      <c r="N735" s="1178"/>
      <c r="O735" s="1178"/>
      <c r="P735" s="1178"/>
      <c r="Q735" s="1178"/>
      <c r="R735" s="1178"/>
      <c r="S735" s="1178"/>
      <c r="T735" s="1178"/>
      <c r="U735" s="1178"/>
      <c r="V735" s="1178"/>
      <c r="W735" s="1178"/>
      <c r="X735" s="1178"/>
      <c r="Y735" s="1178"/>
      <c r="Z735" s="1178"/>
    </row>
    <row r="736" spans="1:26" ht="22.5" customHeight="1">
      <c r="A736" s="1178"/>
      <c r="B736" s="1178"/>
      <c r="C736" s="1178"/>
      <c r="D736" s="1178"/>
      <c r="E736" s="1178"/>
      <c r="F736" s="1178"/>
      <c r="G736" s="1178"/>
      <c r="H736" s="1178"/>
      <c r="I736" s="1178"/>
      <c r="J736" s="1178"/>
      <c r="K736" s="1178"/>
      <c r="L736" s="1178"/>
      <c r="M736" s="1178"/>
      <c r="N736" s="1178"/>
      <c r="O736" s="1178"/>
      <c r="P736" s="1178"/>
      <c r="Q736" s="1178"/>
      <c r="R736" s="1178"/>
      <c r="S736" s="1178"/>
      <c r="T736" s="1178"/>
      <c r="U736" s="1178"/>
      <c r="V736" s="1178"/>
      <c r="W736" s="1178"/>
      <c r="X736" s="1178"/>
      <c r="Y736" s="1178"/>
      <c r="Z736" s="1178"/>
    </row>
    <row r="737" spans="1:26" ht="22.5" customHeight="1">
      <c r="A737" s="1178"/>
      <c r="B737" s="1178"/>
      <c r="C737" s="1178"/>
      <c r="D737" s="1178"/>
      <c r="E737" s="1178"/>
      <c r="F737" s="1178"/>
      <c r="G737" s="1178"/>
      <c r="H737" s="1178"/>
      <c r="I737" s="1178"/>
      <c r="J737" s="1178"/>
      <c r="K737" s="1178"/>
      <c r="L737" s="1178"/>
      <c r="M737" s="1178"/>
      <c r="N737" s="1178"/>
      <c r="O737" s="1178"/>
      <c r="P737" s="1178"/>
      <c r="Q737" s="1178"/>
      <c r="R737" s="1178"/>
      <c r="S737" s="1178"/>
      <c r="T737" s="1178"/>
      <c r="U737" s="1178"/>
      <c r="V737" s="1178"/>
      <c r="W737" s="1178"/>
      <c r="X737" s="1178"/>
      <c r="Y737" s="1178"/>
      <c r="Z737" s="1178"/>
    </row>
    <row r="738" spans="1:26" ht="22.5" customHeight="1">
      <c r="A738" s="1178"/>
      <c r="B738" s="1178"/>
      <c r="C738" s="1178"/>
      <c r="D738" s="1178"/>
      <c r="E738" s="1178"/>
      <c r="F738" s="1178"/>
      <c r="G738" s="1178"/>
      <c r="H738" s="1178"/>
      <c r="I738" s="1178"/>
      <c r="J738" s="1178"/>
      <c r="K738" s="1178"/>
      <c r="L738" s="1178"/>
      <c r="M738" s="1178"/>
      <c r="N738" s="1178"/>
      <c r="O738" s="1178"/>
      <c r="P738" s="1178"/>
      <c r="Q738" s="1178"/>
      <c r="R738" s="1178"/>
      <c r="S738" s="1178"/>
      <c r="T738" s="1178"/>
      <c r="U738" s="1178"/>
      <c r="V738" s="1178"/>
      <c r="W738" s="1178"/>
      <c r="X738" s="1178"/>
      <c r="Y738" s="1178"/>
      <c r="Z738" s="1178"/>
    </row>
    <row r="739" spans="1:26" ht="22.5" customHeight="1">
      <c r="A739" s="1178"/>
      <c r="B739" s="1178"/>
      <c r="C739" s="1178"/>
      <c r="D739" s="1178"/>
      <c r="E739" s="1178"/>
      <c r="F739" s="1178"/>
      <c r="G739" s="1178"/>
      <c r="H739" s="1178"/>
      <c r="I739" s="1178"/>
      <c r="J739" s="1178"/>
      <c r="K739" s="1178"/>
      <c r="L739" s="1178"/>
      <c r="M739" s="1178"/>
      <c r="N739" s="1178"/>
      <c r="O739" s="1178"/>
      <c r="P739" s="1178"/>
      <c r="Q739" s="1178"/>
      <c r="R739" s="1178"/>
      <c r="S739" s="1178"/>
      <c r="T739" s="1178"/>
      <c r="U739" s="1178"/>
      <c r="V739" s="1178"/>
      <c r="W739" s="1178"/>
      <c r="X739" s="1178"/>
      <c r="Y739" s="1178"/>
      <c r="Z739" s="1178"/>
    </row>
    <row r="740" spans="1:26" ht="22.5" customHeight="1">
      <c r="A740" s="1178"/>
      <c r="B740" s="1178"/>
      <c r="C740" s="1178"/>
      <c r="D740" s="1178"/>
      <c r="E740" s="1178"/>
      <c r="F740" s="1178"/>
      <c r="G740" s="1178"/>
      <c r="H740" s="1178"/>
      <c r="I740" s="1178"/>
      <c r="J740" s="1178"/>
      <c r="K740" s="1178"/>
      <c r="L740" s="1178"/>
      <c r="M740" s="1178"/>
      <c r="N740" s="1178"/>
      <c r="O740" s="1178"/>
      <c r="P740" s="1178"/>
      <c r="Q740" s="1178"/>
      <c r="R740" s="1178"/>
      <c r="S740" s="1178"/>
      <c r="T740" s="1178"/>
      <c r="U740" s="1178"/>
      <c r="V740" s="1178"/>
      <c r="W740" s="1178"/>
      <c r="X740" s="1178"/>
      <c r="Y740" s="1178"/>
      <c r="Z740" s="1178"/>
    </row>
    <row r="741" spans="1:26" ht="22.5" customHeight="1">
      <c r="A741" s="1178"/>
      <c r="B741" s="1178"/>
      <c r="C741" s="1178"/>
      <c r="D741" s="1178"/>
      <c r="E741" s="1178"/>
      <c r="F741" s="1178"/>
      <c r="G741" s="1178"/>
      <c r="H741" s="1178"/>
      <c r="I741" s="1178"/>
      <c r="J741" s="1178"/>
      <c r="K741" s="1178"/>
      <c r="L741" s="1178"/>
      <c r="M741" s="1178"/>
      <c r="N741" s="1178"/>
      <c r="O741" s="1178"/>
      <c r="P741" s="1178"/>
      <c r="Q741" s="1178"/>
      <c r="R741" s="1178"/>
      <c r="S741" s="1178"/>
      <c r="T741" s="1178"/>
      <c r="U741" s="1178"/>
      <c r="V741" s="1178"/>
      <c r="W741" s="1178"/>
      <c r="X741" s="1178"/>
      <c r="Y741" s="1178"/>
      <c r="Z741" s="1178"/>
    </row>
    <row r="742" spans="1:26" ht="22.5" customHeight="1">
      <c r="A742" s="1178"/>
      <c r="B742" s="1178"/>
      <c r="C742" s="1178"/>
      <c r="D742" s="1178"/>
      <c r="E742" s="1178"/>
      <c r="F742" s="1178"/>
      <c r="G742" s="1178"/>
      <c r="H742" s="1178"/>
      <c r="I742" s="1178"/>
      <c r="J742" s="1178"/>
      <c r="K742" s="1178"/>
      <c r="L742" s="1178"/>
      <c r="M742" s="1178"/>
      <c r="N742" s="1178"/>
      <c r="O742" s="1178"/>
      <c r="P742" s="1178"/>
      <c r="Q742" s="1178"/>
      <c r="R742" s="1178"/>
      <c r="S742" s="1178"/>
      <c r="T742" s="1178"/>
      <c r="U742" s="1178"/>
      <c r="V742" s="1178"/>
      <c r="W742" s="1178"/>
      <c r="X742" s="1178"/>
      <c r="Y742" s="1178"/>
      <c r="Z742" s="1178"/>
    </row>
    <row r="743" spans="1:26" ht="22.5" customHeight="1">
      <c r="A743" s="1178"/>
      <c r="B743" s="1178"/>
      <c r="C743" s="1178"/>
      <c r="D743" s="1178"/>
      <c r="E743" s="1178"/>
      <c r="F743" s="1178"/>
      <c r="G743" s="1178"/>
      <c r="H743" s="1178"/>
      <c r="I743" s="1178"/>
      <c r="J743" s="1178"/>
      <c r="K743" s="1178"/>
      <c r="L743" s="1178"/>
      <c r="M743" s="1178"/>
      <c r="N743" s="1178"/>
      <c r="O743" s="1178"/>
      <c r="P743" s="1178"/>
      <c r="Q743" s="1178"/>
      <c r="R743" s="1178"/>
      <c r="S743" s="1178"/>
      <c r="T743" s="1178"/>
      <c r="U743" s="1178"/>
      <c r="V743" s="1178"/>
      <c r="W743" s="1178"/>
      <c r="X743" s="1178"/>
      <c r="Y743" s="1178"/>
      <c r="Z743" s="1178"/>
    </row>
    <row r="744" spans="1:26" ht="22.5" customHeight="1">
      <c r="A744" s="1178"/>
      <c r="B744" s="1178"/>
      <c r="C744" s="1178"/>
      <c r="D744" s="1178"/>
      <c r="E744" s="1178"/>
      <c r="F744" s="1178"/>
      <c r="G744" s="1178"/>
      <c r="H744" s="1178"/>
      <c r="I744" s="1178"/>
      <c r="J744" s="1178"/>
      <c r="K744" s="1178"/>
      <c r="L744" s="1178"/>
      <c r="M744" s="1178"/>
      <c r="N744" s="1178"/>
      <c r="O744" s="1178"/>
      <c r="P744" s="1178"/>
      <c r="Q744" s="1178"/>
      <c r="R744" s="1178"/>
      <c r="S744" s="1178"/>
      <c r="T744" s="1178"/>
      <c r="U744" s="1178"/>
      <c r="V744" s="1178"/>
      <c r="W744" s="1178"/>
      <c r="X744" s="1178"/>
      <c r="Y744" s="1178"/>
      <c r="Z744" s="1178"/>
    </row>
    <row r="745" spans="1:26" ht="22.5" customHeight="1">
      <c r="A745" s="1178"/>
      <c r="B745" s="1178"/>
      <c r="C745" s="1178"/>
      <c r="D745" s="1178"/>
      <c r="E745" s="1178"/>
      <c r="F745" s="1178"/>
      <c r="G745" s="1178"/>
      <c r="H745" s="1178"/>
      <c r="I745" s="1178"/>
      <c r="J745" s="1178"/>
      <c r="K745" s="1178"/>
      <c r="L745" s="1178"/>
      <c r="M745" s="1178"/>
      <c r="N745" s="1178"/>
      <c r="O745" s="1178"/>
      <c r="P745" s="1178"/>
      <c r="Q745" s="1178"/>
      <c r="R745" s="1178"/>
      <c r="S745" s="1178"/>
      <c r="T745" s="1178"/>
      <c r="U745" s="1178"/>
      <c r="V745" s="1178"/>
      <c r="W745" s="1178"/>
      <c r="X745" s="1178"/>
      <c r="Y745" s="1178"/>
      <c r="Z745" s="1178"/>
    </row>
    <row r="746" spans="1:26" ht="22.5" customHeight="1">
      <c r="A746" s="1178"/>
      <c r="B746" s="1178"/>
      <c r="C746" s="1178"/>
      <c r="D746" s="1178"/>
      <c r="E746" s="1178"/>
      <c r="F746" s="1178"/>
      <c r="G746" s="1178"/>
      <c r="H746" s="1178"/>
      <c r="I746" s="1178"/>
      <c r="J746" s="1178"/>
      <c r="K746" s="1178"/>
      <c r="L746" s="1178"/>
      <c r="M746" s="1178"/>
      <c r="N746" s="1178"/>
      <c r="O746" s="1178"/>
      <c r="P746" s="1178"/>
      <c r="Q746" s="1178"/>
      <c r="R746" s="1178"/>
      <c r="S746" s="1178"/>
      <c r="T746" s="1178"/>
      <c r="U746" s="1178"/>
      <c r="V746" s="1178"/>
      <c r="W746" s="1178"/>
      <c r="X746" s="1178"/>
      <c r="Y746" s="1178"/>
      <c r="Z746" s="1178"/>
    </row>
    <row r="747" spans="1:26" ht="22.5" customHeight="1">
      <c r="A747" s="1178"/>
      <c r="B747" s="1178"/>
      <c r="C747" s="1178"/>
      <c r="D747" s="1178"/>
      <c r="E747" s="1178"/>
      <c r="F747" s="1178"/>
      <c r="G747" s="1178"/>
      <c r="H747" s="1178"/>
      <c r="I747" s="1178"/>
      <c r="J747" s="1178"/>
      <c r="K747" s="1178"/>
      <c r="L747" s="1178"/>
      <c r="M747" s="1178"/>
      <c r="N747" s="1178"/>
      <c r="O747" s="1178"/>
      <c r="P747" s="1178"/>
      <c r="Q747" s="1178"/>
      <c r="R747" s="1178"/>
      <c r="S747" s="1178"/>
      <c r="T747" s="1178"/>
      <c r="U747" s="1178"/>
      <c r="V747" s="1178"/>
      <c r="W747" s="1178"/>
      <c r="X747" s="1178"/>
      <c r="Y747" s="1178"/>
      <c r="Z747" s="1178"/>
    </row>
    <row r="748" spans="1:26" ht="22.5" customHeight="1">
      <c r="A748" s="1178"/>
      <c r="B748" s="1178"/>
      <c r="C748" s="1178"/>
      <c r="D748" s="1178"/>
      <c r="E748" s="1178"/>
      <c r="F748" s="1178"/>
      <c r="G748" s="1178"/>
      <c r="H748" s="1178"/>
      <c r="I748" s="1178"/>
      <c r="J748" s="1178"/>
      <c r="K748" s="1178"/>
      <c r="L748" s="1178"/>
      <c r="M748" s="1178"/>
      <c r="N748" s="1178"/>
      <c r="O748" s="1178"/>
      <c r="P748" s="1178"/>
      <c r="Q748" s="1178"/>
      <c r="R748" s="1178"/>
      <c r="S748" s="1178"/>
      <c r="T748" s="1178"/>
      <c r="U748" s="1178"/>
      <c r="V748" s="1178"/>
      <c r="W748" s="1178"/>
      <c r="X748" s="1178"/>
      <c r="Y748" s="1178"/>
      <c r="Z748" s="1178"/>
    </row>
    <row r="749" spans="1:26" ht="22.5" customHeight="1">
      <c r="A749" s="1178"/>
      <c r="B749" s="1178"/>
      <c r="C749" s="1178"/>
      <c r="D749" s="1178"/>
      <c r="E749" s="1178"/>
      <c r="F749" s="1178"/>
      <c r="G749" s="1178"/>
      <c r="H749" s="1178"/>
      <c r="I749" s="1178"/>
      <c r="J749" s="1178"/>
      <c r="K749" s="1178"/>
      <c r="L749" s="1178"/>
      <c r="M749" s="1178"/>
      <c r="N749" s="1178"/>
      <c r="O749" s="1178"/>
      <c r="P749" s="1178"/>
      <c r="Q749" s="1178"/>
      <c r="R749" s="1178"/>
      <c r="S749" s="1178"/>
      <c r="T749" s="1178"/>
      <c r="U749" s="1178"/>
      <c r="V749" s="1178"/>
      <c r="W749" s="1178"/>
      <c r="X749" s="1178"/>
      <c r="Y749" s="1178"/>
      <c r="Z749" s="1178"/>
    </row>
    <row r="750" spans="1:26" ht="22.5" customHeight="1">
      <c r="A750" s="1178"/>
      <c r="B750" s="1178"/>
      <c r="C750" s="1178"/>
      <c r="D750" s="1178"/>
      <c r="E750" s="1178"/>
      <c r="F750" s="1178"/>
      <c r="G750" s="1178"/>
      <c r="H750" s="1178"/>
      <c r="I750" s="1178"/>
      <c r="J750" s="1178"/>
      <c r="K750" s="1178"/>
      <c r="L750" s="1178"/>
      <c r="M750" s="1178"/>
      <c r="N750" s="1178"/>
      <c r="O750" s="1178"/>
      <c r="P750" s="1178"/>
      <c r="Q750" s="1178"/>
      <c r="R750" s="1178"/>
      <c r="S750" s="1178"/>
      <c r="T750" s="1178"/>
      <c r="U750" s="1178"/>
      <c r="V750" s="1178"/>
      <c r="W750" s="1178"/>
      <c r="X750" s="1178"/>
      <c r="Y750" s="1178"/>
      <c r="Z750" s="1178"/>
    </row>
    <row r="751" spans="1:26" ht="22.5" customHeight="1">
      <c r="A751" s="1178"/>
      <c r="B751" s="1178"/>
      <c r="C751" s="1178"/>
      <c r="D751" s="1178"/>
      <c r="E751" s="1178"/>
      <c r="F751" s="1178"/>
      <c r="G751" s="1178"/>
      <c r="H751" s="1178"/>
      <c r="I751" s="1178"/>
      <c r="J751" s="1178"/>
      <c r="K751" s="1178"/>
      <c r="L751" s="1178"/>
      <c r="M751" s="1178"/>
      <c r="N751" s="1178"/>
      <c r="O751" s="1178"/>
      <c r="P751" s="1178"/>
      <c r="Q751" s="1178"/>
      <c r="R751" s="1178"/>
      <c r="S751" s="1178"/>
      <c r="T751" s="1178"/>
      <c r="U751" s="1178"/>
      <c r="V751" s="1178"/>
      <c r="W751" s="1178"/>
      <c r="X751" s="1178"/>
      <c r="Y751" s="1178"/>
      <c r="Z751" s="1178"/>
    </row>
    <row r="752" spans="1:26" ht="22.5" customHeight="1">
      <c r="A752" s="1178"/>
      <c r="B752" s="1178"/>
      <c r="C752" s="1178"/>
      <c r="D752" s="1178"/>
      <c r="E752" s="1178"/>
      <c r="F752" s="1178"/>
      <c r="G752" s="1178"/>
      <c r="H752" s="1178"/>
      <c r="I752" s="1178"/>
      <c r="J752" s="1178"/>
      <c r="K752" s="1178"/>
      <c r="L752" s="1178"/>
      <c r="M752" s="1178"/>
      <c r="N752" s="1178"/>
      <c r="O752" s="1178"/>
      <c r="P752" s="1178"/>
      <c r="Q752" s="1178"/>
      <c r="R752" s="1178"/>
      <c r="S752" s="1178"/>
      <c r="T752" s="1178"/>
      <c r="U752" s="1178"/>
      <c r="V752" s="1178"/>
      <c r="W752" s="1178"/>
      <c r="X752" s="1178"/>
      <c r="Y752" s="1178"/>
      <c r="Z752" s="1178"/>
    </row>
    <row r="753" spans="1:26" ht="22.5" customHeight="1">
      <c r="A753" s="1178"/>
      <c r="B753" s="1178"/>
      <c r="C753" s="1178"/>
      <c r="D753" s="1178"/>
      <c r="E753" s="1178"/>
      <c r="F753" s="1178"/>
      <c r="G753" s="1178"/>
      <c r="H753" s="1178"/>
      <c r="I753" s="1178"/>
      <c r="J753" s="1178"/>
      <c r="K753" s="1178"/>
      <c r="L753" s="1178"/>
      <c r="M753" s="1178"/>
      <c r="N753" s="1178"/>
      <c r="O753" s="1178"/>
      <c r="P753" s="1178"/>
      <c r="Q753" s="1178"/>
      <c r="R753" s="1178"/>
      <c r="S753" s="1178"/>
      <c r="T753" s="1178"/>
      <c r="U753" s="1178"/>
      <c r="V753" s="1178"/>
      <c r="W753" s="1178"/>
      <c r="X753" s="1178"/>
      <c r="Y753" s="1178"/>
      <c r="Z753" s="1178"/>
    </row>
    <row r="754" spans="1:26" ht="22.5" customHeight="1">
      <c r="A754" s="1178"/>
      <c r="B754" s="1178"/>
      <c r="C754" s="1178"/>
      <c r="D754" s="1178"/>
      <c r="E754" s="1178"/>
      <c r="F754" s="1178"/>
      <c r="G754" s="1178"/>
      <c r="H754" s="1178"/>
      <c r="I754" s="1178"/>
      <c r="J754" s="1178"/>
      <c r="K754" s="1178"/>
      <c r="L754" s="1178"/>
      <c r="M754" s="1178"/>
      <c r="N754" s="1178"/>
      <c r="O754" s="1178"/>
      <c r="P754" s="1178"/>
      <c r="Q754" s="1178"/>
      <c r="R754" s="1178"/>
      <c r="S754" s="1178"/>
      <c r="T754" s="1178"/>
      <c r="U754" s="1178"/>
      <c r="V754" s="1178"/>
      <c r="W754" s="1178"/>
      <c r="X754" s="1178"/>
      <c r="Y754" s="1178"/>
      <c r="Z754" s="1178"/>
    </row>
    <row r="755" spans="1:26" ht="22.5" customHeight="1">
      <c r="A755" s="1178"/>
      <c r="B755" s="1178"/>
      <c r="C755" s="1178"/>
      <c r="D755" s="1178"/>
      <c r="E755" s="1178"/>
      <c r="F755" s="1178"/>
      <c r="G755" s="1178"/>
      <c r="H755" s="1178"/>
      <c r="I755" s="1178"/>
      <c r="J755" s="1178"/>
      <c r="K755" s="1178"/>
      <c r="L755" s="1178"/>
      <c r="M755" s="1178"/>
      <c r="N755" s="1178"/>
      <c r="O755" s="1178"/>
      <c r="P755" s="1178"/>
      <c r="Q755" s="1178"/>
      <c r="R755" s="1178"/>
      <c r="S755" s="1178"/>
      <c r="T755" s="1178"/>
      <c r="U755" s="1178"/>
      <c r="V755" s="1178"/>
      <c r="W755" s="1178"/>
      <c r="X755" s="1178"/>
      <c r="Y755" s="1178"/>
      <c r="Z755" s="1178"/>
    </row>
    <row r="756" spans="1:26" ht="22.5" customHeight="1">
      <c r="A756" s="1178"/>
      <c r="B756" s="1178"/>
      <c r="C756" s="1178"/>
      <c r="D756" s="1178"/>
      <c r="E756" s="1178"/>
      <c r="F756" s="1178"/>
      <c r="G756" s="1178"/>
      <c r="H756" s="1178"/>
      <c r="I756" s="1178"/>
      <c r="J756" s="1178"/>
      <c r="K756" s="1178"/>
      <c r="L756" s="1178"/>
      <c r="M756" s="1178"/>
      <c r="N756" s="1178"/>
      <c r="O756" s="1178"/>
      <c r="P756" s="1178"/>
      <c r="Q756" s="1178"/>
      <c r="R756" s="1178"/>
      <c r="S756" s="1178"/>
      <c r="T756" s="1178"/>
      <c r="U756" s="1178"/>
      <c r="V756" s="1178"/>
      <c r="W756" s="1178"/>
      <c r="X756" s="1178"/>
      <c r="Y756" s="1178"/>
      <c r="Z756" s="1178"/>
    </row>
    <row r="757" spans="1:26" ht="22.5" customHeight="1">
      <c r="A757" s="1178"/>
      <c r="B757" s="1178"/>
      <c r="C757" s="1178"/>
      <c r="D757" s="1178"/>
      <c r="E757" s="1178"/>
      <c r="F757" s="1178"/>
      <c r="G757" s="1178"/>
      <c r="H757" s="1178"/>
      <c r="I757" s="1178"/>
      <c r="J757" s="1178"/>
      <c r="K757" s="1178"/>
      <c r="L757" s="1178"/>
      <c r="M757" s="1178"/>
      <c r="N757" s="1178"/>
      <c r="O757" s="1178"/>
      <c r="P757" s="1178"/>
      <c r="Q757" s="1178"/>
      <c r="R757" s="1178"/>
      <c r="S757" s="1178"/>
      <c r="T757" s="1178"/>
      <c r="U757" s="1178"/>
      <c r="V757" s="1178"/>
      <c r="W757" s="1178"/>
      <c r="X757" s="1178"/>
      <c r="Y757" s="1178"/>
      <c r="Z757" s="1178"/>
    </row>
    <row r="758" spans="1:26" ht="22.5" customHeight="1">
      <c r="A758" s="1178"/>
      <c r="B758" s="1178"/>
      <c r="C758" s="1178"/>
      <c r="D758" s="1178"/>
      <c r="E758" s="1178"/>
      <c r="F758" s="1178"/>
      <c r="G758" s="1178"/>
      <c r="H758" s="1178"/>
      <c r="I758" s="1178"/>
      <c r="J758" s="1178"/>
      <c r="K758" s="1178"/>
      <c r="L758" s="1178"/>
      <c r="M758" s="1178"/>
      <c r="N758" s="1178"/>
      <c r="O758" s="1178"/>
      <c r="P758" s="1178"/>
      <c r="Q758" s="1178"/>
      <c r="R758" s="1178"/>
      <c r="S758" s="1178"/>
      <c r="T758" s="1178"/>
      <c r="U758" s="1178"/>
      <c r="V758" s="1178"/>
      <c r="W758" s="1178"/>
      <c r="X758" s="1178"/>
      <c r="Y758" s="1178"/>
      <c r="Z758" s="1178"/>
    </row>
    <row r="759" spans="1:26" ht="22.5" customHeight="1">
      <c r="A759" s="1178"/>
      <c r="B759" s="1178"/>
      <c r="C759" s="1178"/>
      <c r="D759" s="1178"/>
      <c r="E759" s="1178"/>
      <c r="F759" s="1178"/>
      <c r="G759" s="1178"/>
      <c r="H759" s="1178"/>
      <c r="I759" s="1178"/>
      <c r="J759" s="1178"/>
      <c r="K759" s="1178"/>
      <c r="L759" s="1178"/>
      <c r="M759" s="1178"/>
      <c r="N759" s="1178"/>
      <c r="O759" s="1178"/>
      <c r="P759" s="1178"/>
      <c r="Q759" s="1178"/>
      <c r="R759" s="1178"/>
      <c r="S759" s="1178"/>
      <c r="T759" s="1178"/>
      <c r="U759" s="1178"/>
      <c r="V759" s="1178"/>
      <c r="W759" s="1178"/>
      <c r="X759" s="1178"/>
      <c r="Y759" s="1178"/>
      <c r="Z759" s="1178"/>
    </row>
    <row r="760" spans="1:26" ht="22.5" customHeight="1">
      <c r="A760" s="1178"/>
      <c r="B760" s="1178"/>
      <c r="C760" s="1178"/>
      <c r="D760" s="1178"/>
      <c r="E760" s="1178"/>
      <c r="F760" s="1178"/>
      <c r="G760" s="1178"/>
      <c r="H760" s="1178"/>
      <c r="I760" s="1178"/>
      <c r="J760" s="1178"/>
      <c r="K760" s="1178"/>
      <c r="L760" s="1178"/>
      <c r="M760" s="1178"/>
      <c r="N760" s="1178"/>
      <c r="O760" s="1178"/>
      <c r="P760" s="1178"/>
      <c r="Q760" s="1178"/>
      <c r="R760" s="1178"/>
      <c r="S760" s="1178"/>
      <c r="T760" s="1178"/>
      <c r="U760" s="1178"/>
      <c r="V760" s="1178"/>
      <c r="W760" s="1178"/>
      <c r="X760" s="1178"/>
      <c r="Y760" s="1178"/>
      <c r="Z760" s="1178"/>
    </row>
    <row r="761" spans="1:26" ht="22.5" customHeight="1">
      <c r="A761" s="1178"/>
      <c r="B761" s="1178"/>
      <c r="C761" s="1178"/>
      <c r="D761" s="1178"/>
      <c r="E761" s="1178"/>
      <c r="F761" s="1178"/>
      <c r="G761" s="1178"/>
      <c r="H761" s="1178"/>
      <c r="I761" s="1178"/>
      <c r="J761" s="1178"/>
      <c r="K761" s="1178"/>
      <c r="L761" s="1178"/>
      <c r="M761" s="1178"/>
      <c r="N761" s="1178"/>
      <c r="O761" s="1178"/>
      <c r="P761" s="1178"/>
      <c r="Q761" s="1178"/>
      <c r="R761" s="1178"/>
      <c r="S761" s="1178"/>
      <c r="T761" s="1178"/>
      <c r="U761" s="1178"/>
      <c r="V761" s="1178"/>
      <c r="W761" s="1178"/>
      <c r="X761" s="1178"/>
      <c r="Y761" s="1178"/>
      <c r="Z761" s="1178"/>
    </row>
    <row r="762" spans="1:26" ht="22.5" customHeight="1">
      <c r="A762" s="1178"/>
      <c r="B762" s="1178"/>
      <c r="C762" s="1178"/>
      <c r="D762" s="1178"/>
      <c r="E762" s="1178"/>
      <c r="F762" s="1178"/>
      <c r="G762" s="1178"/>
      <c r="H762" s="1178"/>
      <c r="I762" s="1178"/>
      <c r="J762" s="1178"/>
      <c r="K762" s="1178"/>
      <c r="L762" s="1178"/>
      <c r="M762" s="1178"/>
      <c r="N762" s="1178"/>
      <c r="O762" s="1178"/>
      <c r="P762" s="1178"/>
      <c r="Q762" s="1178"/>
      <c r="R762" s="1178"/>
      <c r="S762" s="1178"/>
      <c r="T762" s="1178"/>
      <c r="U762" s="1178"/>
      <c r="V762" s="1178"/>
      <c r="W762" s="1178"/>
      <c r="X762" s="1178"/>
      <c r="Y762" s="1178"/>
      <c r="Z762" s="1178"/>
    </row>
    <row r="763" spans="1:26" ht="22.5" customHeight="1">
      <c r="A763" s="1178"/>
      <c r="B763" s="1178"/>
      <c r="C763" s="1178"/>
      <c r="D763" s="1178"/>
      <c r="E763" s="1178"/>
      <c r="F763" s="1178"/>
      <c r="G763" s="1178"/>
      <c r="H763" s="1178"/>
      <c r="I763" s="1178"/>
      <c r="J763" s="1178"/>
      <c r="K763" s="1178"/>
      <c r="L763" s="1178"/>
      <c r="M763" s="1178"/>
      <c r="N763" s="1178"/>
      <c r="O763" s="1178"/>
      <c r="P763" s="1178"/>
      <c r="Q763" s="1178"/>
      <c r="R763" s="1178"/>
      <c r="S763" s="1178"/>
      <c r="T763" s="1178"/>
      <c r="U763" s="1178"/>
      <c r="V763" s="1178"/>
      <c r="W763" s="1178"/>
      <c r="X763" s="1178"/>
      <c r="Y763" s="1178"/>
      <c r="Z763" s="1178"/>
    </row>
    <row r="764" spans="1:26" ht="22.5" customHeight="1">
      <c r="A764" s="1178"/>
      <c r="B764" s="1178"/>
      <c r="C764" s="1178"/>
      <c r="D764" s="1178"/>
      <c r="E764" s="1178"/>
      <c r="F764" s="1178"/>
      <c r="G764" s="1178"/>
      <c r="H764" s="1178"/>
      <c r="I764" s="1178"/>
      <c r="J764" s="1178"/>
      <c r="K764" s="1178"/>
      <c r="L764" s="1178"/>
      <c r="M764" s="1178"/>
      <c r="N764" s="1178"/>
      <c r="O764" s="1178"/>
      <c r="P764" s="1178"/>
      <c r="Q764" s="1178"/>
      <c r="R764" s="1178"/>
      <c r="S764" s="1178"/>
      <c r="T764" s="1178"/>
      <c r="U764" s="1178"/>
      <c r="V764" s="1178"/>
      <c r="W764" s="1178"/>
      <c r="X764" s="1178"/>
      <c r="Y764" s="1178"/>
      <c r="Z764" s="1178"/>
    </row>
    <row r="765" spans="1:26" ht="22.5" customHeight="1">
      <c r="A765" s="1178"/>
      <c r="B765" s="1178"/>
      <c r="C765" s="1178"/>
      <c r="D765" s="1178"/>
      <c r="E765" s="1178"/>
      <c r="F765" s="1178"/>
      <c r="G765" s="1178"/>
      <c r="H765" s="1178"/>
      <c r="I765" s="1178"/>
      <c r="J765" s="1178"/>
      <c r="K765" s="1178"/>
      <c r="L765" s="1178"/>
      <c r="M765" s="1178"/>
      <c r="N765" s="1178"/>
      <c r="O765" s="1178"/>
      <c r="P765" s="1178"/>
      <c r="Q765" s="1178"/>
      <c r="R765" s="1178"/>
      <c r="S765" s="1178"/>
      <c r="T765" s="1178"/>
      <c r="U765" s="1178"/>
      <c r="V765" s="1178"/>
      <c r="W765" s="1178"/>
      <c r="X765" s="1178"/>
      <c r="Y765" s="1178"/>
      <c r="Z765" s="1178"/>
    </row>
    <row r="766" spans="1:26" ht="22.5" customHeight="1">
      <c r="A766" s="1178"/>
      <c r="B766" s="1178"/>
      <c r="C766" s="1178"/>
      <c r="D766" s="1178"/>
      <c r="E766" s="1178"/>
      <c r="F766" s="1178"/>
      <c r="G766" s="1178"/>
      <c r="H766" s="1178"/>
      <c r="I766" s="1178"/>
      <c r="J766" s="1178"/>
      <c r="K766" s="1178"/>
      <c r="L766" s="1178"/>
      <c r="M766" s="1178"/>
      <c r="N766" s="1178"/>
      <c r="O766" s="1178"/>
      <c r="P766" s="1178"/>
      <c r="Q766" s="1178"/>
      <c r="R766" s="1178"/>
      <c r="S766" s="1178"/>
      <c r="T766" s="1178"/>
      <c r="U766" s="1178"/>
      <c r="V766" s="1178"/>
      <c r="W766" s="1178"/>
      <c r="X766" s="1178"/>
      <c r="Y766" s="1178"/>
      <c r="Z766" s="1178"/>
    </row>
    <row r="767" spans="1:26" ht="22.5" customHeight="1">
      <c r="A767" s="1178"/>
      <c r="B767" s="1178"/>
      <c r="C767" s="1178"/>
      <c r="D767" s="1178"/>
      <c r="E767" s="1178"/>
      <c r="F767" s="1178"/>
      <c r="G767" s="1178"/>
      <c r="H767" s="1178"/>
      <c r="I767" s="1178"/>
      <c r="J767" s="1178"/>
      <c r="K767" s="1178"/>
      <c r="L767" s="1178"/>
      <c r="M767" s="1178"/>
      <c r="N767" s="1178"/>
      <c r="O767" s="1178"/>
      <c r="P767" s="1178"/>
      <c r="Q767" s="1178"/>
      <c r="R767" s="1178"/>
      <c r="S767" s="1178"/>
      <c r="T767" s="1178"/>
      <c r="U767" s="1178"/>
      <c r="V767" s="1178"/>
      <c r="W767" s="1178"/>
      <c r="X767" s="1178"/>
      <c r="Y767" s="1178"/>
      <c r="Z767" s="1178"/>
    </row>
    <row r="768" spans="1:26" ht="22.5" customHeight="1">
      <c r="A768" s="1178"/>
      <c r="B768" s="1178"/>
      <c r="C768" s="1178"/>
      <c r="D768" s="1178"/>
      <c r="E768" s="1178"/>
      <c r="F768" s="1178"/>
      <c r="G768" s="1178"/>
      <c r="H768" s="1178"/>
      <c r="I768" s="1178"/>
      <c r="J768" s="1178"/>
      <c r="K768" s="1178"/>
      <c r="L768" s="1178"/>
      <c r="M768" s="1178"/>
      <c r="N768" s="1178"/>
      <c r="O768" s="1178"/>
      <c r="P768" s="1178"/>
      <c r="Q768" s="1178"/>
      <c r="R768" s="1178"/>
      <c r="S768" s="1178"/>
      <c r="T768" s="1178"/>
      <c r="U768" s="1178"/>
      <c r="V768" s="1178"/>
      <c r="W768" s="1178"/>
      <c r="X768" s="1178"/>
      <c r="Y768" s="1178"/>
      <c r="Z768" s="1178"/>
    </row>
    <row r="769" spans="1:26" ht="22.5" customHeight="1">
      <c r="A769" s="1178"/>
      <c r="B769" s="1178"/>
      <c r="C769" s="1178"/>
      <c r="D769" s="1178"/>
      <c r="E769" s="1178"/>
      <c r="F769" s="1178"/>
      <c r="G769" s="1178"/>
      <c r="H769" s="1178"/>
      <c r="I769" s="1178"/>
      <c r="J769" s="1178"/>
      <c r="K769" s="1178"/>
      <c r="L769" s="1178"/>
      <c r="M769" s="1178"/>
      <c r="N769" s="1178"/>
      <c r="O769" s="1178"/>
      <c r="P769" s="1178"/>
      <c r="Q769" s="1178"/>
      <c r="R769" s="1178"/>
      <c r="S769" s="1178"/>
      <c r="T769" s="1178"/>
      <c r="U769" s="1178"/>
      <c r="V769" s="1178"/>
      <c r="W769" s="1178"/>
      <c r="X769" s="1178"/>
      <c r="Y769" s="1178"/>
      <c r="Z769" s="1178"/>
    </row>
    <row r="770" spans="1:26" ht="22.5" customHeight="1">
      <c r="A770" s="1178"/>
      <c r="B770" s="1178"/>
      <c r="C770" s="1178"/>
      <c r="D770" s="1178"/>
      <c r="E770" s="1178"/>
      <c r="F770" s="1178"/>
      <c r="G770" s="1178"/>
      <c r="H770" s="1178"/>
      <c r="I770" s="1178"/>
      <c r="J770" s="1178"/>
      <c r="K770" s="1178"/>
      <c r="L770" s="1178"/>
      <c r="M770" s="1178"/>
      <c r="N770" s="1178"/>
      <c r="O770" s="1178"/>
      <c r="P770" s="1178"/>
      <c r="Q770" s="1178"/>
      <c r="R770" s="1178"/>
      <c r="S770" s="1178"/>
      <c r="T770" s="1178"/>
      <c r="U770" s="1178"/>
      <c r="V770" s="1178"/>
      <c r="W770" s="1178"/>
      <c r="X770" s="1178"/>
      <c r="Y770" s="1178"/>
      <c r="Z770" s="1178"/>
    </row>
    <row r="771" spans="1:26" ht="22.5" customHeight="1">
      <c r="A771" s="1178"/>
      <c r="B771" s="1178"/>
      <c r="C771" s="1178"/>
      <c r="D771" s="1178"/>
      <c r="E771" s="1178"/>
      <c r="F771" s="1178"/>
      <c r="G771" s="1178"/>
      <c r="H771" s="1178"/>
      <c r="I771" s="1178"/>
      <c r="J771" s="1178"/>
      <c r="K771" s="1178"/>
      <c r="L771" s="1178"/>
      <c r="M771" s="1178"/>
      <c r="N771" s="1178"/>
      <c r="O771" s="1178"/>
      <c r="P771" s="1178"/>
      <c r="Q771" s="1178"/>
      <c r="R771" s="1178"/>
      <c r="S771" s="1178"/>
      <c r="T771" s="1178"/>
      <c r="U771" s="1178"/>
      <c r="V771" s="1178"/>
      <c r="W771" s="1178"/>
      <c r="X771" s="1178"/>
      <c r="Y771" s="1178"/>
      <c r="Z771" s="1178"/>
    </row>
    <row r="772" spans="1:26" ht="22.5" customHeight="1">
      <c r="A772" s="1178"/>
      <c r="B772" s="1178"/>
      <c r="C772" s="1178"/>
      <c r="D772" s="1178"/>
      <c r="E772" s="1178"/>
      <c r="F772" s="1178"/>
      <c r="G772" s="1178"/>
      <c r="H772" s="1178"/>
      <c r="I772" s="1178"/>
      <c r="J772" s="1178"/>
      <c r="K772" s="1178"/>
      <c r="L772" s="1178"/>
      <c r="M772" s="1178"/>
      <c r="N772" s="1178"/>
      <c r="O772" s="1178"/>
      <c r="P772" s="1178"/>
      <c r="Q772" s="1178"/>
      <c r="R772" s="1178"/>
      <c r="S772" s="1178"/>
      <c r="T772" s="1178"/>
      <c r="U772" s="1178"/>
      <c r="V772" s="1178"/>
      <c r="W772" s="1178"/>
      <c r="X772" s="1178"/>
      <c r="Y772" s="1178"/>
      <c r="Z772" s="1178"/>
    </row>
    <row r="773" spans="1:26" ht="22.5" customHeight="1">
      <c r="A773" s="1178"/>
      <c r="B773" s="1178"/>
      <c r="C773" s="1178"/>
      <c r="D773" s="1178"/>
      <c r="E773" s="1178"/>
      <c r="F773" s="1178"/>
      <c r="G773" s="1178"/>
      <c r="H773" s="1178"/>
      <c r="I773" s="1178"/>
      <c r="J773" s="1178"/>
      <c r="K773" s="1178"/>
      <c r="L773" s="1178"/>
      <c r="M773" s="1178"/>
      <c r="N773" s="1178"/>
      <c r="O773" s="1178"/>
      <c r="P773" s="1178"/>
      <c r="Q773" s="1178"/>
      <c r="R773" s="1178"/>
      <c r="S773" s="1178"/>
      <c r="T773" s="1178"/>
      <c r="U773" s="1178"/>
      <c r="V773" s="1178"/>
      <c r="W773" s="1178"/>
      <c r="X773" s="1178"/>
      <c r="Y773" s="1178"/>
      <c r="Z773" s="1178"/>
    </row>
    <row r="774" spans="1:26" ht="22.5" customHeight="1">
      <c r="A774" s="1178"/>
      <c r="B774" s="1178"/>
      <c r="C774" s="1178"/>
      <c r="D774" s="1178"/>
      <c r="E774" s="1178"/>
      <c r="F774" s="1178"/>
      <c r="G774" s="1178"/>
      <c r="H774" s="1178"/>
      <c r="I774" s="1178"/>
      <c r="J774" s="1178"/>
      <c r="K774" s="1178"/>
      <c r="L774" s="1178"/>
      <c r="M774" s="1178"/>
      <c r="N774" s="1178"/>
      <c r="O774" s="1178"/>
      <c r="P774" s="1178"/>
      <c r="Q774" s="1178"/>
      <c r="R774" s="1178"/>
      <c r="S774" s="1178"/>
      <c r="T774" s="1178"/>
      <c r="U774" s="1178"/>
      <c r="V774" s="1178"/>
      <c r="W774" s="1178"/>
      <c r="X774" s="1178"/>
      <c r="Y774" s="1178"/>
      <c r="Z774" s="1178"/>
    </row>
    <row r="775" spans="1:26" ht="22.5" customHeight="1">
      <c r="A775" s="1178"/>
      <c r="B775" s="1178"/>
      <c r="C775" s="1178"/>
      <c r="D775" s="1178"/>
      <c r="E775" s="1178"/>
      <c r="F775" s="1178"/>
      <c r="G775" s="1178"/>
      <c r="H775" s="1178"/>
      <c r="I775" s="1178"/>
      <c r="J775" s="1178"/>
      <c r="K775" s="1178"/>
      <c r="L775" s="1178"/>
      <c r="M775" s="1178"/>
      <c r="N775" s="1178"/>
      <c r="O775" s="1178"/>
      <c r="P775" s="1178"/>
      <c r="Q775" s="1178"/>
      <c r="R775" s="1178"/>
      <c r="S775" s="1178"/>
      <c r="T775" s="1178"/>
      <c r="U775" s="1178"/>
      <c r="V775" s="1178"/>
      <c r="W775" s="1178"/>
      <c r="X775" s="1178"/>
      <c r="Y775" s="1178"/>
      <c r="Z775" s="1178"/>
    </row>
    <row r="776" spans="1:26" ht="22.5" customHeight="1">
      <c r="A776" s="1178"/>
      <c r="B776" s="1178"/>
      <c r="C776" s="1178"/>
      <c r="D776" s="1178"/>
      <c r="E776" s="1178"/>
      <c r="F776" s="1178"/>
      <c r="G776" s="1178"/>
      <c r="H776" s="1178"/>
      <c r="I776" s="1178"/>
      <c r="J776" s="1178"/>
      <c r="K776" s="1178"/>
      <c r="L776" s="1178"/>
      <c r="M776" s="1178"/>
      <c r="N776" s="1178"/>
      <c r="O776" s="1178"/>
      <c r="P776" s="1178"/>
      <c r="Q776" s="1178"/>
      <c r="R776" s="1178"/>
      <c r="S776" s="1178"/>
      <c r="T776" s="1178"/>
      <c r="U776" s="1178"/>
      <c r="V776" s="1178"/>
      <c r="W776" s="1178"/>
      <c r="X776" s="1178"/>
      <c r="Y776" s="1178"/>
      <c r="Z776" s="1178"/>
    </row>
    <row r="777" spans="1:26" ht="22.5" customHeight="1">
      <c r="A777" s="1178"/>
      <c r="B777" s="1178"/>
      <c r="C777" s="1178"/>
      <c r="D777" s="1178"/>
      <c r="E777" s="1178"/>
      <c r="F777" s="1178"/>
      <c r="G777" s="1178"/>
      <c r="H777" s="1178"/>
      <c r="I777" s="1178"/>
      <c r="J777" s="1178"/>
      <c r="K777" s="1178"/>
      <c r="L777" s="1178"/>
      <c r="M777" s="1178"/>
      <c r="N777" s="1178"/>
      <c r="O777" s="1178"/>
      <c r="P777" s="1178"/>
      <c r="Q777" s="1178"/>
      <c r="R777" s="1178"/>
      <c r="S777" s="1178"/>
      <c r="T777" s="1178"/>
      <c r="U777" s="1178"/>
      <c r="V777" s="1178"/>
      <c r="W777" s="1178"/>
      <c r="X777" s="1178"/>
      <c r="Y777" s="1178"/>
      <c r="Z777" s="1178"/>
    </row>
    <row r="778" spans="1:26" ht="22.5" customHeight="1">
      <c r="A778" s="1178"/>
      <c r="B778" s="1178"/>
      <c r="C778" s="1178"/>
      <c r="D778" s="1178"/>
      <c r="E778" s="1178"/>
      <c r="F778" s="1178"/>
      <c r="G778" s="1178"/>
      <c r="H778" s="1178"/>
      <c r="I778" s="1178"/>
      <c r="J778" s="1178"/>
      <c r="K778" s="1178"/>
      <c r="L778" s="1178"/>
      <c r="M778" s="1178"/>
      <c r="N778" s="1178"/>
      <c r="O778" s="1178"/>
      <c r="P778" s="1178"/>
      <c r="Q778" s="1178"/>
      <c r="R778" s="1178"/>
      <c r="S778" s="1178"/>
      <c r="T778" s="1178"/>
      <c r="U778" s="1178"/>
      <c r="V778" s="1178"/>
      <c r="W778" s="1178"/>
      <c r="X778" s="1178"/>
      <c r="Y778" s="1178"/>
      <c r="Z778" s="1178"/>
    </row>
    <row r="779" spans="1:26" ht="22.5" customHeight="1">
      <c r="A779" s="1178"/>
      <c r="B779" s="1178"/>
      <c r="C779" s="1178"/>
      <c r="D779" s="1178"/>
      <c r="E779" s="1178"/>
      <c r="F779" s="1178"/>
      <c r="G779" s="1178"/>
      <c r="H779" s="1178"/>
      <c r="I779" s="1178"/>
      <c r="J779" s="1178"/>
      <c r="K779" s="1178"/>
      <c r="L779" s="1178"/>
      <c r="M779" s="1178"/>
      <c r="N779" s="1178"/>
      <c r="O779" s="1178"/>
      <c r="P779" s="1178"/>
      <c r="Q779" s="1178"/>
      <c r="R779" s="1178"/>
      <c r="S779" s="1178"/>
      <c r="T779" s="1178"/>
      <c r="U779" s="1178"/>
      <c r="V779" s="1178"/>
      <c r="W779" s="1178"/>
      <c r="X779" s="1178"/>
      <c r="Y779" s="1178"/>
      <c r="Z779" s="1178"/>
    </row>
    <row r="780" spans="1:26" ht="22.5" customHeight="1">
      <c r="A780" s="1178"/>
      <c r="B780" s="1178"/>
      <c r="C780" s="1178"/>
      <c r="D780" s="1178"/>
      <c r="E780" s="1178"/>
      <c r="F780" s="1178"/>
      <c r="G780" s="1178"/>
      <c r="H780" s="1178"/>
      <c r="I780" s="1178"/>
      <c r="J780" s="1178"/>
      <c r="K780" s="1178"/>
      <c r="L780" s="1178"/>
      <c r="M780" s="1178"/>
      <c r="N780" s="1178"/>
      <c r="O780" s="1178"/>
      <c r="P780" s="1178"/>
      <c r="Q780" s="1178"/>
      <c r="R780" s="1178"/>
      <c r="S780" s="1178"/>
      <c r="T780" s="1178"/>
      <c r="U780" s="1178"/>
      <c r="V780" s="1178"/>
      <c r="W780" s="1178"/>
      <c r="X780" s="1178"/>
      <c r="Y780" s="1178"/>
      <c r="Z780" s="1178"/>
    </row>
    <row r="781" spans="1:26" ht="22.5" customHeight="1">
      <c r="A781" s="1178"/>
      <c r="B781" s="1178"/>
      <c r="C781" s="1178"/>
      <c r="D781" s="1178"/>
      <c r="E781" s="1178"/>
      <c r="F781" s="1178"/>
      <c r="G781" s="1178"/>
      <c r="H781" s="1178"/>
      <c r="I781" s="1178"/>
      <c r="J781" s="1178"/>
      <c r="K781" s="1178"/>
      <c r="L781" s="1178"/>
      <c r="M781" s="1178"/>
      <c r="N781" s="1178"/>
      <c r="O781" s="1178"/>
      <c r="P781" s="1178"/>
      <c r="Q781" s="1178"/>
      <c r="R781" s="1178"/>
      <c r="S781" s="1178"/>
      <c r="T781" s="1178"/>
      <c r="U781" s="1178"/>
      <c r="V781" s="1178"/>
      <c r="W781" s="1178"/>
      <c r="X781" s="1178"/>
      <c r="Y781" s="1178"/>
      <c r="Z781" s="1178"/>
    </row>
    <row r="782" spans="1:26" ht="22.5" customHeight="1">
      <c r="A782" s="1178"/>
      <c r="B782" s="1178"/>
      <c r="C782" s="1178"/>
      <c r="D782" s="1178"/>
      <c r="E782" s="1178"/>
      <c r="F782" s="1178"/>
      <c r="G782" s="1178"/>
      <c r="H782" s="1178"/>
      <c r="I782" s="1178"/>
      <c r="J782" s="1178"/>
      <c r="K782" s="1178"/>
      <c r="L782" s="1178"/>
      <c r="M782" s="1178"/>
      <c r="N782" s="1178"/>
      <c r="O782" s="1178"/>
      <c r="P782" s="1178"/>
      <c r="Q782" s="1178"/>
      <c r="R782" s="1178"/>
      <c r="S782" s="1178"/>
      <c r="T782" s="1178"/>
      <c r="U782" s="1178"/>
      <c r="V782" s="1178"/>
      <c r="W782" s="1178"/>
      <c r="X782" s="1178"/>
      <c r="Y782" s="1178"/>
      <c r="Z782" s="1178"/>
    </row>
    <row r="783" spans="1:26" ht="22.5" customHeight="1">
      <c r="A783" s="1178"/>
      <c r="B783" s="1178"/>
      <c r="C783" s="1178"/>
      <c r="D783" s="1178"/>
      <c r="E783" s="1178"/>
      <c r="F783" s="1178"/>
      <c r="G783" s="1178"/>
      <c r="H783" s="1178"/>
      <c r="I783" s="1178"/>
      <c r="J783" s="1178"/>
      <c r="K783" s="1178"/>
      <c r="L783" s="1178"/>
      <c r="M783" s="1178"/>
      <c r="N783" s="1178"/>
      <c r="O783" s="1178"/>
      <c r="P783" s="1178"/>
      <c r="Q783" s="1178"/>
      <c r="R783" s="1178"/>
      <c r="S783" s="1178"/>
      <c r="T783" s="1178"/>
      <c r="U783" s="1178"/>
      <c r="V783" s="1178"/>
      <c r="W783" s="1178"/>
      <c r="X783" s="1178"/>
      <c r="Y783" s="1178"/>
      <c r="Z783" s="1178"/>
    </row>
    <row r="784" spans="1:26" ht="22.5" customHeight="1">
      <c r="A784" s="1178"/>
      <c r="B784" s="1178"/>
      <c r="C784" s="1178"/>
      <c r="D784" s="1178"/>
      <c r="E784" s="1178"/>
      <c r="F784" s="1178"/>
      <c r="G784" s="1178"/>
      <c r="H784" s="1178"/>
      <c r="I784" s="1178"/>
      <c r="J784" s="1178"/>
      <c r="K784" s="1178"/>
      <c r="L784" s="1178"/>
      <c r="M784" s="1178"/>
      <c r="N784" s="1178"/>
      <c r="O784" s="1178"/>
      <c r="P784" s="1178"/>
      <c r="Q784" s="1178"/>
      <c r="R784" s="1178"/>
      <c r="S784" s="1178"/>
      <c r="T784" s="1178"/>
      <c r="U784" s="1178"/>
      <c r="V784" s="1178"/>
      <c r="W784" s="1178"/>
      <c r="X784" s="1178"/>
      <c r="Y784" s="1178"/>
      <c r="Z784" s="1178"/>
    </row>
    <row r="785" spans="1:26" ht="22.5" customHeight="1">
      <c r="A785" s="1178"/>
      <c r="B785" s="1178"/>
      <c r="C785" s="1178"/>
      <c r="D785" s="1178"/>
      <c r="E785" s="1178"/>
      <c r="F785" s="1178"/>
      <c r="G785" s="1178"/>
      <c r="H785" s="1178"/>
      <c r="I785" s="1178"/>
      <c r="J785" s="1178"/>
      <c r="K785" s="1178"/>
      <c r="L785" s="1178"/>
      <c r="M785" s="1178"/>
      <c r="N785" s="1178"/>
      <c r="O785" s="1178"/>
      <c r="P785" s="1178"/>
      <c r="Q785" s="1178"/>
      <c r="R785" s="1178"/>
      <c r="S785" s="1178"/>
      <c r="T785" s="1178"/>
      <c r="U785" s="1178"/>
      <c r="V785" s="1178"/>
      <c r="W785" s="1178"/>
      <c r="X785" s="1178"/>
      <c r="Y785" s="1178"/>
      <c r="Z785" s="1178"/>
    </row>
    <row r="786" spans="1:26" ht="22.5" customHeight="1">
      <c r="A786" s="1178"/>
      <c r="B786" s="1178"/>
      <c r="C786" s="1178"/>
      <c r="D786" s="1178"/>
      <c r="E786" s="1178"/>
      <c r="F786" s="1178"/>
      <c r="G786" s="1178"/>
      <c r="H786" s="1178"/>
      <c r="I786" s="1178"/>
      <c r="J786" s="1178"/>
      <c r="K786" s="1178"/>
      <c r="L786" s="1178"/>
      <c r="M786" s="1178"/>
      <c r="N786" s="1178"/>
      <c r="O786" s="1178"/>
      <c r="P786" s="1178"/>
      <c r="Q786" s="1178"/>
      <c r="R786" s="1178"/>
      <c r="S786" s="1178"/>
      <c r="T786" s="1178"/>
      <c r="U786" s="1178"/>
      <c r="V786" s="1178"/>
      <c r="W786" s="1178"/>
      <c r="X786" s="1178"/>
      <c r="Y786" s="1178"/>
      <c r="Z786" s="1178"/>
    </row>
    <row r="787" spans="1:26" ht="22.5" customHeight="1">
      <c r="A787" s="1178"/>
      <c r="B787" s="1178"/>
      <c r="C787" s="1178"/>
      <c r="D787" s="1178"/>
      <c r="E787" s="1178"/>
      <c r="F787" s="1178"/>
      <c r="G787" s="1178"/>
      <c r="H787" s="1178"/>
      <c r="I787" s="1178"/>
      <c r="J787" s="1178"/>
      <c r="K787" s="1178"/>
      <c r="L787" s="1178"/>
      <c r="M787" s="1178"/>
      <c r="N787" s="1178"/>
      <c r="O787" s="1178"/>
      <c r="P787" s="1178"/>
      <c r="Q787" s="1178"/>
      <c r="R787" s="1178"/>
      <c r="S787" s="1178"/>
      <c r="T787" s="1178"/>
      <c r="U787" s="1178"/>
      <c r="V787" s="1178"/>
      <c r="W787" s="1178"/>
      <c r="X787" s="1178"/>
      <c r="Y787" s="1178"/>
      <c r="Z787" s="1178"/>
    </row>
    <row r="788" spans="1:26" ht="22.5" customHeight="1">
      <c r="A788" s="1178"/>
      <c r="B788" s="1178"/>
      <c r="C788" s="1178"/>
      <c r="D788" s="1178"/>
      <c r="E788" s="1178"/>
      <c r="F788" s="1178"/>
      <c r="G788" s="1178"/>
      <c r="H788" s="1178"/>
      <c r="I788" s="1178"/>
      <c r="J788" s="1178"/>
      <c r="K788" s="1178"/>
      <c r="L788" s="1178"/>
      <c r="M788" s="1178"/>
      <c r="N788" s="1178"/>
      <c r="O788" s="1178"/>
      <c r="P788" s="1178"/>
      <c r="Q788" s="1178"/>
      <c r="R788" s="1178"/>
      <c r="S788" s="1178"/>
      <c r="T788" s="1178"/>
      <c r="U788" s="1178"/>
      <c r="V788" s="1178"/>
      <c r="W788" s="1178"/>
      <c r="X788" s="1178"/>
      <c r="Y788" s="1178"/>
      <c r="Z788" s="1178"/>
    </row>
    <row r="789" spans="1:26" ht="22.5" customHeight="1">
      <c r="A789" s="1178"/>
      <c r="B789" s="1178"/>
      <c r="C789" s="1178"/>
      <c r="D789" s="1178"/>
      <c r="E789" s="1178"/>
      <c r="F789" s="1178"/>
      <c r="G789" s="1178"/>
      <c r="H789" s="1178"/>
      <c r="I789" s="1178"/>
      <c r="J789" s="1178"/>
      <c r="K789" s="1178"/>
      <c r="L789" s="1178"/>
      <c r="M789" s="1178"/>
      <c r="N789" s="1178"/>
      <c r="O789" s="1178"/>
      <c r="P789" s="1178"/>
      <c r="Q789" s="1178"/>
      <c r="R789" s="1178"/>
      <c r="S789" s="1178"/>
      <c r="T789" s="1178"/>
      <c r="U789" s="1178"/>
      <c r="V789" s="1178"/>
      <c r="W789" s="1178"/>
      <c r="X789" s="1178"/>
      <c r="Y789" s="1178"/>
      <c r="Z789" s="1178"/>
    </row>
    <row r="790" spans="1:26" ht="22.5" customHeight="1">
      <c r="A790" s="1178"/>
      <c r="B790" s="1178"/>
      <c r="C790" s="1178"/>
      <c r="D790" s="1178"/>
      <c r="E790" s="1178"/>
      <c r="F790" s="1178"/>
      <c r="G790" s="1178"/>
      <c r="H790" s="1178"/>
      <c r="I790" s="1178"/>
      <c r="J790" s="1178"/>
      <c r="K790" s="1178"/>
      <c r="L790" s="1178"/>
      <c r="M790" s="1178"/>
      <c r="N790" s="1178"/>
      <c r="O790" s="1178"/>
      <c r="P790" s="1178"/>
      <c r="Q790" s="1178"/>
      <c r="R790" s="1178"/>
      <c r="S790" s="1178"/>
      <c r="T790" s="1178"/>
      <c r="U790" s="1178"/>
      <c r="V790" s="1178"/>
      <c r="W790" s="1178"/>
      <c r="X790" s="1178"/>
      <c r="Y790" s="1178"/>
      <c r="Z790" s="1178"/>
    </row>
    <row r="791" spans="1:26" ht="22.5" customHeight="1">
      <c r="A791" s="1178"/>
      <c r="B791" s="1178"/>
      <c r="C791" s="1178"/>
      <c r="D791" s="1178"/>
      <c r="E791" s="1178"/>
      <c r="F791" s="1178"/>
      <c r="G791" s="1178"/>
      <c r="H791" s="1178"/>
      <c r="I791" s="1178"/>
      <c r="J791" s="1178"/>
      <c r="K791" s="1178"/>
      <c r="L791" s="1178"/>
      <c r="M791" s="1178"/>
      <c r="N791" s="1178"/>
      <c r="O791" s="1178"/>
      <c r="P791" s="1178"/>
      <c r="Q791" s="1178"/>
      <c r="R791" s="1178"/>
      <c r="S791" s="1178"/>
      <c r="T791" s="1178"/>
      <c r="U791" s="1178"/>
      <c r="V791" s="1178"/>
      <c r="W791" s="1178"/>
      <c r="X791" s="1178"/>
      <c r="Y791" s="1178"/>
      <c r="Z791" s="1178"/>
    </row>
    <row r="792" spans="1:26" ht="22.5" customHeight="1">
      <c r="A792" s="1178"/>
      <c r="B792" s="1178"/>
      <c r="C792" s="1178"/>
      <c r="D792" s="1178"/>
      <c r="E792" s="1178"/>
      <c r="F792" s="1178"/>
      <c r="G792" s="1178"/>
      <c r="H792" s="1178"/>
      <c r="I792" s="1178"/>
      <c r="J792" s="1178"/>
      <c r="K792" s="1178"/>
      <c r="L792" s="1178"/>
      <c r="M792" s="1178"/>
      <c r="N792" s="1178"/>
      <c r="O792" s="1178"/>
      <c r="P792" s="1178"/>
      <c r="Q792" s="1178"/>
      <c r="R792" s="1178"/>
      <c r="S792" s="1178"/>
      <c r="T792" s="1178"/>
      <c r="U792" s="1178"/>
      <c r="V792" s="1178"/>
      <c r="W792" s="1178"/>
      <c r="X792" s="1178"/>
      <c r="Y792" s="1178"/>
      <c r="Z792" s="1178"/>
    </row>
    <row r="793" spans="1:26" ht="22.5" customHeight="1">
      <c r="A793" s="1178"/>
      <c r="B793" s="1178"/>
      <c r="C793" s="1178"/>
      <c r="D793" s="1178"/>
      <c r="E793" s="1178"/>
      <c r="F793" s="1178"/>
      <c r="G793" s="1178"/>
      <c r="H793" s="1178"/>
      <c r="I793" s="1178"/>
      <c r="J793" s="1178"/>
      <c r="K793" s="1178"/>
      <c r="L793" s="1178"/>
      <c r="M793" s="1178"/>
      <c r="N793" s="1178"/>
      <c r="O793" s="1178"/>
      <c r="P793" s="1178"/>
      <c r="Q793" s="1178"/>
      <c r="R793" s="1178"/>
      <c r="S793" s="1178"/>
      <c r="T793" s="1178"/>
      <c r="U793" s="1178"/>
      <c r="V793" s="1178"/>
      <c r="W793" s="1178"/>
      <c r="X793" s="1178"/>
      <c r="Y793" s="1178"/>
      <c r="Z793" s="1178"/>
    </row>
    <row r="794" spans="1:26" ht="22.5" customHeight="1">
      <c r="A794" s="1178"/>
      <c r="B794" s="1178"/>
      <c r="C794" s="1178"/>
      <c r="D794" s="1178"/>
      <c r="E794" s="1178"/>
      <c r="F794" s="1178"/>
      <c r="G794" s="1178"/>
      <c r="H794" s="1178"/>
      <c r="I794" s="1178"/>
      <c r="J794" s="1178"/>
      <c r="K794" s="1178"/>
      <c r="L794" s="1178"/>
      <c r="M794" s="1178"/>
      <c r="N794" s="1178"/>
      <c r="O794" s="1178"/>
      <c r="P794" s="1178"/>
      <c r="Q794" s="1178"/>
      <c r="R794" s="1178"/>
      <c r="S794" s="1178"/>
      <c r="T794" s="1178"/>
      <c r="U794" s="1178"/>
      <c r="V794" s="1178"/>
      <c r="W794" s="1178"/>
      <c r="X794" s="1178"/>
      <c r="Y794" s="1178"/>
      <c r="Z794" s="1178"/>
    </row>
    <row r="795" spans="1:26" ht="22.5" customHeight="1">
      <c r="A795" s="1178"/>
      <c r="B795" s="1178"/>
      <c r="C795" s="1178"/>
      <c r="D795" s="1178"/>
      <c r="E795" s="1178"/>
      <c r="F795" s="1178"/>
      <c r="G795" s="1178"/>
      <c r="H795" s="1178"/>
      <c r="I795" s="1178"/>
      <c r="J795" s="1178"/>
      <c r="K795" s="1178"/>
      <c r="L795" s="1178"/>
      <c r="M795" s="1178"/>
      <c r="N795" s="1178"/>
      <c r="O795" s="1178"/>
      <c r="P795" s="1178"/>
      <c r="Q795" s="1178"/>
      <c r="R795" s="1178"/>
      <c r="S795" s="1178"/>
      <c r="T795" s="1178"/>
      <c r="U795" s="1178"/>
      <c r="V795" s="1178"/>
      <c r="W795" s="1178"/>
      <c r="X795" s="1178"/>
      <c r="Y795" s="1178"/>
      <c r="Z795" s="1178"/>
    </row>
    <row r="796" spans="1:26" ht="22.5" customHeight="1">
      <c r="A796" s="1178"/>
      <c r="B796" s="1178"/>
      <c r="C796" s="1178"/>
      <c r="D796" s="1178"/>
      <c r="E796" s="1178"/>
      <c r="F796" s="1178"/>
      <c r="G796" s="1178"/>
      <c r="H796" s="1178"/>
      <c r="I796" s="1178"/>
      <c r="J796" s="1178"/>
      <c r="K796" s="1178"/>
      <c r="L796" s="1178"/>
      <c r="M796" s="1178"/>
      <c r="N796" s="1178"/>
      <c r="O796" s="1178"/>
      <c r="P796" s="1178"/>
      <c r="Q796" s="1178"/>
      <c r="R796" s="1178"/>
      <c r="S796" s="1178"/>
      <c r="T796" s="1178"/>
      <c r="U796" s="1178"/>
      <c r="V796" s="1178"/>
      <c r="W796" s="1178"/>
      <c r="X796" s="1178"/>
      <c r="Y796" s="1178"/>
      <c r="Z796" s="1178"/>
    </row>
    <row r="797" spans="1:26" ht="22.5" customHeight="1">
      <c r="A797" s="1178"/>
      <c r="B797" s="1178"/>
      <c r="C797" s="1178"/>
      <c r="D797" s="1178"/>
      <c r="E797" s="1178"/>
      <c r="F797" s="1178"/>
      <c r="G797" s="1178"/>
      <c r="H797" s="1178"/>
      <c r="I797" s="1178"/>
      <c r="J797" s="1178"/>
      <c r="K797" s="1178"/>
      <c r="L797" s="1178"/>
      <c r="M797" s="1178"/>
      <c r="N797" s="1178"/>
      <c r="O797" s="1178"/>
      <c r="P797" s="1178"/>
      <c r="Q797" s="1178"/>
      <c r="R797" s="1178"/>
      <c r="S797" s="1178"/>
      <c r="T797" s="1178"/>
      <c r="U797" s="1178"/>
      <c r="V797" s="1178"/>
      <c r="W797" s="1178"/>
      <c r="X797" s="1178"/>
      <c r="Y797" s="1178"/>
      <c r="Z797" s="1178"/>
    </row>
    <row r="798" spans="1:26" ht="22.5" customHeight="1">
      <c r="A798" s="1178"/>
      <c r="B798" s="1178"/>
      <c r="C798" s="1178"/>
      <c r="D798" s="1178"/>
      <c r="E798" s="1178"/>
      <c r="F798" s="1178"/>
      <c r="G798" s="1178"/>
      <c r="H798" s="1178"/>
      <c r="I798" s="1178"/>
      <c r="J798" s="1178"/>
      <c r="K798" s="1178"/>
      <c r="L798" s="1178"/>
      <c r="M798" s="1178"/>
      <c r="N798" s="1178"/>
      <c r="O798" s="1178"/>
      <c r="P798" s="1178"/>
      <c r="Q798" s="1178"/>
      <c r="R798" s="1178"/>
      <c r="S798" s="1178"/>
      <c r="T798" s="1178"/>
      <c r="U798" s="1178"/>
      <c r="V798" s="1178"/>
      <c r="W798" s="1178"/>
      <c r="X798" s="1178"/>
      <c r="Y798" s="1178"/>
      <c r="Z798" s="1178"/>
    </row>
    <row r="799" spans="1:26" ht="22.5" customHeight="1">
      <c r="A799" s="1178"/>
      <c r="B799" s="1178"/>
      <c r="C799" s="1178"/>
      <c r="D799" s="1178"/>
      <c r="E799" s="1178"/>
      <c r="F799" s="1178"/>
      <c r="G799" s="1178"/>
      <c r="H799" s="1178"/>
      <c r="I799" s="1178"/>
      <c r="J799" s="1178"/>
      <c r="K799" s="1178"/>
      <c r="L799" s="1178"/>
      <c r="M799" s="1178"/>
      <c r="N799" s="1178"/>
      <c r="O799" s="1178"/>
      <c r="P799" s="1178"/>
      <c r="Q799" s="1178"/>
      <c r="R799" s="1178"/>
      <c r="S799" s="1178"/>
      <c r="T799" s="1178"/>
      <c r="U799" s="1178"/>
      <c r="V799" s="1178"/>
      <c r="W799" s="1178"/>
      <c r="X799" s="1178"/>
      <c r="Y799" s="1178"/>
      <c r="Z799" s="1178"/>
    </row>
    <row r="800" spans="1:26" ht="22.5" customHeight="1">
      <c r="A800" s="1178"/>
      <c r="B800" s="1178"/>
      <c r="C800" s="1178"/>
      <c r="D800" s="1178"/>
      <c r="E800" s="1178"/>
      <c r="F800" s="1178"/>
      <c r="G800" s="1178"/>
      <c r="H800" s="1178"/>
      <c r="I800" s="1178"/>
      <c r="J800" s="1178"/>
      <c r="K800" s="1178"/>
      <c r="L800" s="1178"/>
      <c r="M800" s="1178"/>
      <c r="N800" s="1178"/>
      <c r="O800" s="1178"/>
      <c r="P800" s="1178"/>
      <c r="Q800" s="1178"/>
      <c r="R800" s="1178"/>
      <c r="S800" s="1178"/>
      <c r="T800" s="1178"/>
      <c r="U800" s="1178"/>
      <c r="V800" s="1178"/>
      <c r="W800" s="1178"/>
      <c r="X800" s="1178"/>
      <c r="Y800" s="1178"/>
      <c r="Z800" s="1178"/>
    </row>
    <row r="801" spans="1:26" ht="22.5" customHeight="1">
      <c r="A801" s="1178"/>
      <c r="B801" s="1178"/>
      <c r="C801" s="1178"/>
      <c r="D801" s="1178"/>
      <c r="E801" s="1178"/>
      <c r="F801" s="1178"/>
      <c r="G801" s="1178"/>
      <c r="H801" s="1178"/>
      <c r="I801" s="1178"/>
      <c r="J801" s="1178"/>
      <c r="K801" s="1178"/>
      <c r="L801" s="1178"/>
      <c r="M801" s="1178"/>
      <c r="N801" s="1178"/>
      <c r="O801" s="1178"/>
      <c r="P801" s="1178"/>
      <c r="Q801" s="1178"/>
      <c r="R801" s="1178"/>
      <c r="S801" s="1178"/>
      <c r="T801" s="1178"/>
      <c r="U801" s="1178"/>
      <c r="V801" s="1178"/>
      <c r="W801" s="1178"/>
      <c r="X801" s="1178"/>
      <c r="Y801" s="1178"/>
      <c r="Z801" s="1178"/>
    </row>
    <row r="802" spans="1:26" ht="22.5" customHeight="1">
      <c r="A802" s="1178"/>
      <c r="B802" s="1178"/>
      <c r="C802" s="1178"/>
      <c r="D802" s="1178"/>
      <c r="E802" s="1178"/>
      <c r="F802" s="1178"/>
      <c r="G802" s="1178"/>
      <c r="H802" s="1178"/>
      <c r="I802" s="1178"/>
      <c r="J802" s="1178"/>
      <c r="K802" s="1178"/>
      <c r="L802" s="1178"/>
      <c r="M802" s="1178"/>
      <c r="N802" s="1178"/>
      <c r="O802" s="1178"/>
      <c r="P802" s="1178"/>
      <c r="Q802" s="1178"/>
      <c r="R802" s="1178"/>
      <c r="S802" s="1178"/>
      <c r="T802" s="1178"/>
      <c r="U802" s="1178"/>
      <c r="V802" s="1178"/>
      <c r="W802" s="1178"/>
      <c r="X802" s="1178"/>
      <c r="Y802" s="1178"/>
      <c r="Z802" s="1178"/>
    </row>
    <row r="803" spans="1:26" ht="22.5" customHeight="1">
      <c r="A803" s="1178"/>
      <c r="B803" s="1178"/>
      <c r="C803" s="1178"/>
      <c r="D803" s="1178"/>
      <c r="E803" s="1178"/>
      <c r="F803" s="1178"/>
      <c r="G803" s="1178"/>
      <c r="H803" s="1178"/>
      <c r="I803" s="1178"/>
      <c r="J803" s="1178"/>
      <c r="K803" s="1178"/>
      <c r="L803" s="1178"/>
      <c r="M803" s="1178"/>
      <c r="N803" s="1178"/>
      <c r="O803" s="1178"/>
      <c r="P803" s="1178"/>
      <c r="Q803" s="1178"/>
      <c r="R803" s="1178"/>
      <c r="S803" s="1178"/>
      <c r="T803" s="1178"/>
      <c r="U803" s="1178"/>
      <c r="V803" s="1178"/>
      <c r="W803" s="1178"/>
      <c r="X803" s="1178"/>
      <c r="Y803" s="1178"/>
      <c r="Z803" s="1178"/>
    </row>
    <row r="804" spans="1:26" ht="22.5" customHeight="1">
      <c r="A804" s="1178"/>
      <c r="B804" s="1178"/>
      <c r="C804" s="1178"/>
      <c r="D804" s="1178"/>
      <c r="E804" s="1178"/>
      <c r="F804" s="1178"/>
      <c r="G804" s="1178"/>
      <c r="H804" s="1178"/>
      <c r="I804" s="1178"/>
      <c r="J804" s="1178"/>
      <c r="K804" s="1178"/>
      <c r="L804" s="1178"/>
      <c r="M804" s="1178"/>
      <c r="N804" s="1178"/>
      <c r="O804" s="1178"/>
      <c r="P804" s="1178"/>
      <c r="Q804" s="1178"/>
      <c r="R804" s="1178"/>
      <c r="S804" s="1178"/>
      <c r="T804" s="1178"/>
      <c r="U804" s="1178"/>
      <c r="V804" s="1178"/>
      <c r="W804" s="1178"/>
      <c r="X804" s="1178"/>
      <c r="Y804" s="1178"/>
      <c r="Z804" s="1178"/>
    </row>
    <row r="805" spans="1:26" ht="22.5" customHeight="1">
      <c r="A805" s="1178"/>
      <c r="B805" s="1178"/>
      <c r="C805" s="1178"/>
      <c r="D805" s="1178"/>
      <c r="E805" s="1178"/>
      <c r="F805" s="1178"/>
      <c r="G805" s="1178"/>
      <c r="H805" s="1178"/>
      <c r="I805" s="1178"/>
      <c r="J805" s="1178"/>
      <c r="K805" s="1178"/>
      <c r="L805" s="1178"/>
      <c r="M805" s="1178"/>
      <c r="N805" s="1178"/>
      <c r="O805" s="1178"/>
      <c r="P805" s="1178"/>
      <c r="Q805" s="1178"/>
      <c r="R805" s="1178"/>
      <c r="S805" s="1178"/>
      <c r="T805" s="1178"/>
      <c r="U805" s="1178"/>
      <c r="V805" s="1178"/>
      <c r="W805" s="1178"/>
      <c r="X805" s="1178"/>
      <c r="Y805" s="1178"/>
      <c r="Z805" s="1178"/>
    </row>
    <row r="806" spans="1:26" ht="22.5" customHeight="1">
      <c r="A806" s="1178"/>
      <c r="B806" s="1178"/>
      <c r="C806" s="1178"/>
      <c r="D806" s="1178"/>
      <c r="E806" s="1178"/>
      <c r="F806" s="1178"/>
      <c r="G806" s="1178"/>
      <c r="H806" s="1178"/>
      <c r="I806" s="1178"/>
      <c r="J806" s="1178"/>
      <c r="K806" s="1178"/>
      <c r="L806" s="1178"/>
      <c r="M806" s="1178"/>
      <c r="N806" s="1178"/>
      <c r="O806" s="1178"/>
      <c r="P806" s="1178"/>
      <c r="Q806" s="1178"/>
      <c r="R806" s="1178"/>
      <c r="S806" s="1178"/>
      <c r="T806" s="1178"/>
      <c r="U806" s="1178"/>
      <c r="V806" s="1178"/>
      <c r="W806" s="1178"/>
      <c r="X806" s="1178"/>
      <c r="Y806" s="1178"/>
      <c r="Z806" s="1178"/>
    </row>
    <row r="807" spans="1:26" ht="22.5" customHeight="1">
      <c r="A807" s="1178"/>
      <c r="B807" s="1178"/>
      <c r="C807" s="1178"/>
      <c r="D807" s="1178"/>
      <c r="E807" s="1178"/>
      <c r="F807" s="1178"/>
      <c r="G807" s="1178"/>
      <c r="H807" s="1178"/>
      <c r="I807" s="1178"/>
      <c r="J807" s="1178"/>
      <c r="K807" s="1178"/>
      <c r="L807" s="1178"/>
      <c r="M807" s="1178"/>
      <c r="N807" s="1178"/>
      <c r="O807" s="1178"/>
      <c r="P807" s="1178"/>
      <c r="Q807" s="1178"/>
      <c r="R807" s="1178"/>
      <c r="S807" s="1178"/>
      <c r="T807" s="1178"/>
      <c r="U807" s="1178"/>
      <c r="V807" s="1178"/>
      <c r="W807" s="1178"/>
      <c r="X807" s="1178"/>
      <c r="Y807" s="1178"/>
      <c r="Z807" s="1178"/>
    </row>
    <row r="808" spans="1:26" ht="22.5" customHeight="1">
      <c r="A808" s="1178"/>
      <c r="B808" s="1178"/>
      <c r="C808" s="1178"/>
      <c r="D808" s="1178"/>
      <c r="E808" s="1178"/>
      <c r="F808" s="1178"/>
      <c r="G808" s="1178"/>
      <c r="H808" s="1178"/>
      <c r="I808" s="1178"/>
      <c r="J808" s="1178"/>
      <c r="K808" s="1178"/>
      <c r="L808" s="1178"/>
      <c r="M808" s="1178"/>
      <c r="N808" s="1178"/>
      <c r="O808" s="1178"/>
      <c r="P808" s="1178"/>
      <c r="Q808" s="1178"/>
      <c r="R808" s="1178"/>
      <c r="S808" s="1178"/>
      <c r="T808" s="1178"/>
      <c r="U808" s="1178"/>
      <c r="V808" s="1178"/>
      <c r="W808" s="1178"/>
      <c r="X808" s="1178"/>
      <c r="Y808" s="1178"/>
      <c r="Z808" s="1178"/>
    </row>
    <row r="809" spans="1:26" ht="22.5" customHeight="1">
      <c r="A809" s="1178"/>
      <c r="B809" s="1178"/>
      <c r="C809" s="1178"/>
      <c r="D809" s="1178"/>
      <c r="E809" s="1178"/>
      <c r="F809" s="1178"/>
      <c r="G809" s="1178"/>
      <c r="H809" s="1178"/>
      <c r="I809" s="1178"/>
      <c r="J809" s="1178"/>
      <c r="K809" s="1178"/>
      <c r="L809" s="1178"/>
      <c r="M809" s="1178"/>
      <c r="N809" s="1178"/>
      <c r="O809" s="1178"/>
      <c r="P809" s="1178"/>
      <c r="Q809" s="1178"/>
      <c r="R809" s="1178"/>
      <c r="S809" s="1178"/>
      <c r="T809" s="1178"/>
      <c r="U809" s="1178"/>
      <c r="V809" s="1178"/>
      <c r="W809" s="1178"/>
      <c r="X809" s="1178"/>
      <c r="Y809" s="1178"/>
      <c r="Z809" s="1178"/>
    </row>
    <row r="810" spans="1:26" ht="22.5" customHeight="1">
      <c r="A810" s="1178"/>
      <c r="B810" s="1178"/>
      <c r="C810" s="1178"/>
      <c r="D810" s="1178"/>
      <c r="E810" s="1178"/>
      <c r="F810" s="1178"/>
      <c r="G810" s="1178"/>
      <c r="H810" s="1178"/>
      <c r="I810" s="1178"/>
      <c r="J810" s="1178"/>
      <c r="K810" s="1178"/>
      <c r="L810" s="1178"/>
      <c r="M810" s="1178"/>
      <c r="N810" s="1178"/>
      <c r="O810" s="1178"/>
      <c r="P810" s="1178"/>
      <c r="Q810" s="1178"/>
      <c r="R810" s="1178"/>
      <c r="S810" s="1178"/>
      <c r="T810" s="1178"/>
      <c r="U810" s="1178"/>
      <c r="V810" s="1178"/>
      <c r="W810" s="1178"/>
      <c r="X810" s="1178"/>
      <c r="Y810" s="1178"/>
      <c r="Z810" s="1178"/>
    </row>
    <row r="811" spans="1:26" ht="22.5" customHeight="1">
      <c r="A811" s="1178"/>
      <c r="B811" s="1178"/>
      <c r="C811" s="1178"/>
      <c r="D811" s="1178"/>
      <c r="E811" s="1178"/>
      <c r="F811" s="1178"/>
      <c r="G811" s="1178"/>
      <c r="H811" s="1178"/>
      <c r="I811" s="1178"/>
      <c r="J811" s="1178"/>
      <c r="K811" s="1178"/>
      <c r="L811" s="1178"/>
      <c r="M811" s="1178"/>
      <c r="N811" s="1178"/>
      <c r="O811" s="1178"/>
      <c r="P811" s="1178"/>
      <c r="Q811" s="1178"/>
      <c r="R811" s="1178"/>
      <c r="S811" s="1178"/>
      <c r="T811" s="1178"/>
      <c r="U811" s="1178"/>
      <c r="V811" s="1178"/>
      <c r="W811" s="1178"/>
      <c r="X811" s="1178"/>
      <c r="Y811" s="1178"/>
      <c r="Z811" s="1178"/>
    </row>
    <row r="812" spans="1:26" ht="22.5" customHeight="1">
      <c r="A812" s="1178"/>
      <c r="B812" s="1178"/>
      <c r="C812" s="1178"/>
      <c r="D812" s="1178"/>
      <c r="E812" s="1178"/>
      <c r="F812" s="1178"/>
      <c r="G812" s="1178"/>
      <c r="H812" s="1178"/>
      <c r="I812" s="1178"/>
      <c r="J812" s="1178"/>
      <c r="K812" s="1178"/>
      <c r="L812" s="1178"/>
      <c r="M812" s="1178"/>
      <c r="N812" s="1178"/>
      <c r="O812" s="1178"/>
      <c r="P812" s="1178"/>
      <c r="Q812" s="1178"/>
      <c r="R812" s="1178"/>
      <c r="S812" s="1178"/>
      <c r="T812" s="1178"/>
      <c r="U812" s="1178"/>
      <c r="V812" s="1178"/>
      <c r="W812" s="1178"/>
      <c r="X812" s="1178"/>
      <c r="Y812" s="1178"/>
      <c r="Z812" s="1178"/>
    </row>
    <row r="813" spans="1:26" ht="22.5" customHeight="1">
      <c r="A813" s="1178"/>
      <c r="B813" s="1178"/>
      <c r="C813" s="1178"/>
      <c r="D813" s="1178"/>
      <c r="E813" s="1178"/>
      <c r="F813" s="1178"/>
      <c r="G813" s="1178"/>
      <c r="H813" s="1178"/>
      <c r="I813" s="1178"/>
      <c r="J813" s="1178"/>
      <c r="K813" s="1178"/>
      <c r="L813" s="1178"/>
      <c r="M813" s="1178"/>
      <c r="N813" s="1178"/>
      <c r="O813" s="1178"/>
      <c r="P813" s="1178"/>
      <c r="Q813" s="1178"/>
      <c r="R813" s="1178"/>
      <c r="S813" s="1178"/>
      <c r="T813" s="1178"/>
      <c r="U813" s="1178"/>
      <c r="V813" s="1178"/>
      <c r="W813" s="1178"/>
      <c r="X813" s="1178"/>
      <c r="Y813" s="1178"/>
      <c r="Z813" s="1178"/>
    </row>
    <row r="814" spans="1:26" ht="22.5" customHeight="1">
      <c r="A814" s="1178"/>
      <c r="B814" s="1178"/>
      <c r="C814" s="1178"/>
      <c r="D814" s="1178"/>
      <c r="E814" s="1178"/>
      <c r="F814" s="1178"/>
      <c r="G814" s="1178"/>
      <c r="H814" s="1178"/>
      <c r="I814" s="1178"/>
      <c r="J814" s="1178"/>
      <c r="K814" s="1178"/>
      <c r="L814" s="1178"/>
      <c r="M814" s="1178"/>
      <c r="N814" s="1178"/>
      <c r="O814" s="1178"/>
      <c r="P814" s="1178"/>
      <c r="Q814" s="1178"/>
      <c r="R814" s="1178"/>
      <c r="S814" s="1178"/>
      <c r="T814" s="1178"/>
      <c r="U814" s="1178"/>
      <c r="V814" s="1178"/>
      <c r="W814" s="1178"/>
      <c r="X814" s="1178"/>
      <c r="Y814" s="1178"/>
      <c r="Z814" s="1178"/>
    </row>
    <row r="815" spans="1:26" ht="22.5" customHeight="1">
      <c r="A815" s="1178"/>
      <c r="B815" s="1178"/>
      <c r="C815" s="1178"/>
      <c r="D815" s="1178"/>
      <c r="E815" s="1178"/>
      <c r="F815" s="1178"/>
      <c r="G815" s="1178"/>
      <c r="H815" s="1178"/>
      <c r="I815" s="1178"/>
      <c r="J815" s="1178"/>
      <c r="K815" s="1178"/>
      <c r="L815" s="1178"/>
      <c r="M815" s="1178"/>
      <c r="N815" s="1178"/>
      <c r="O815" s="1178"/>
      <c r="P815" s="1178"/>
      <c r="Q815" s="1178"/>
      <c r="R815" s="1178"/>
      <c r="S815" s="1178"/>
      <c r="T815" s="1178"/>
      <c r="U815" s="1178"/>
      <c r="V815" s="1178"/>
      <c r="W815" s="1178"/>
      <c r="X815" s="1178"/>
      <c r="Y815" s="1178"/>
      <c r="Z815" s="1178"/>
    </row>
    <row r="816" spans="1:26" ht="22.5" customHeight="1">
      <c r="A816" s="1178"/>
      <c r="B816" s="1178"/>
      <c r="C816" s="1178"/>
      <c r="D816" s="1178"/>
      <c r="E816" s="1178"/>
      <c r="F816" s="1178"/>
      <c r="G816" s="1178"/>
      <c r="H816" s="1178"/>
      <c r="I816" s="1178"/>
      <c r="J816" s="1178"/>
      <c r="K816" s="1178"/>
      <c r="L816" s="1178"/>
      <c r="M816" s="1178"/>
      <c r="N816" s="1178"/>
      <c r="O816" s="1178"/>
      <c r="P816" s="1178"/>
      <c r="Q816" s="1178"/>
      <c r="R816" s="1178"/>
      <c r="S816" s="1178"/>
      <c r="T816" s="1178"/>
      <c r="U816" s="1178"/>
      <c r="V816" s="1178"/>
      <c r="W816" s="1178"/>
      <c r="X816" s="1178"/>
      <c r="Y816" s="1178"/>
      <c r="Z816" s="1178"/>
    </row>
    <row r="817" spans="1:26" ht="22.5" customHeight="1">
      <c r="A817" s="1178"/>
      <c r="B817" s="1178"/>
      <c r="C817" s="1178"/>
      <c r="D817" s="1178"/>
      <c r="E817" s="1178"/>
      <c r="F817" s="1178"/>
      <c r="G817" s="1178"/>
      <c r="H817" s="1178"/>
      <c r="I817" s="1178"/>
      <c r="J817" s="1178"/>
      <c r="K817" s="1178"/>
      <c r="L817" s="1178"/>
      <c r="M817" s="1178"/>
      <c r="N817" s="1178"/>
      <c r="O817" s="1178"/>
      <c r="P817" s="1178"/>
      <c r="Q817" s="1178"/>
      <c r="R817" s="1178"/>
      <c r="S817" s="1178"/>
      <c r="T817" s="1178"/>
      <c r="U817" s="1178"/>
      <c r="V817" s="1178"/>
      <c r="W817" s="1178"/>
      <c r="X817" s="1178"/>
      <c r="Y817" s="1178"/>
      <c r="Z817" s="1178"/>
    </row>
    <row r="818" spans="1:26" ht="22.5" customHeight="1">
      <c r="A818" s="1178"/>
      <c r="B818" s="1178"/>
      <c r="C818" s="1178"/>
      <c r="D818" s="1178"/>
      <c r="E818" s="1178"/>
      <c r="F818" s="1178"/>
      <c r="G818" s="1178"/>
      <c r="H818" s="1178"/>
      <c r="I818" s="1178"/>
      <c r="J818" s="1178"/>
      <c r="K818" s="1178"/>
      <c r="L818" s="1178"/>
      <c r="M818" s="1178"/>
      <c r="N818" s="1178"/>
      <c r="O818" s="1178"/>
      <c r="P818" s="1178"/>
      <c r="Q818" s="1178"/>
      <c r="R818" s="1178"/>
      <c r="S818" s="1178"/>
      <c r="T818" s="1178"/>
      <c r="U818" s="1178"/>
      <c r="V818" s="1178"/>
      <c r="W818" s="1178"/>
      <c r="X818" s="1178"/>
      <c r="Y818" s="1178"/>
      <c r="Z818" s="1178"/>
    </row>
    <row r="819" spans="1:26" ht="22.5" customHeight="1">
      <c r="A819" s="1178"/>
      <c r="B819" s="1178"/>
      <c r="C819" s="1178"/>
      <c r="D819" s="1178"/>
      <c r="E819" s="1178"/>
      <c r="F819" s="1178"/>
      <c r="G819" s="1178"/>
      <c r="H819" s="1178"/>
      <c r="I819" s="1178"/>
      <c r="J819" s="1178"/>
      <c r="K819" s="1178"/>
      <c r="L819" s="1178"/>
      <c r="M819" s="1178"/>
      <c r="N819" s="1178"/>
      <c r="O819" s="1178"/>
      <c r="P819" s="1178"/>
      <c r="Q819" s="1178"/>
      <c r="R819" s="1178"/>
      <c r="S819" s="1178"/>
      <c r="T819" s="1178"/>
      <c r="U819" s="1178"/>
      <c r="V819" s="1178"/>
      <c r="W819" s="1178"/>
      <c r="X819" s="1178"/>
      <c r="Y819" s="1178"/>
      <c r="Z819" s="1178"/>
    </row>
    <row r="820" spans="1:26" ht="22.5" customHeight="1">
      <c r="A820" s="1178"/>
      <c r="B820" s="1178"/>
      <c r="C820" s="1178"/>
      <c r="D820" s="1178"/>
      <c r="E820" s="1178"/>
      <c r="F820" s="1178"/>
      <c r="G820" s="1178"/>
      <c r="H820" s="1178"/>
      <c r="I820" s="1178"/>
      <c r="J820" s="1178"/>
      <c r="K820" s="1178"/>
      <c r="L820" s="1178"/>
      <c r="M820" s="1178"/>
      <c r="N820" s="1178"/>
      <c r="O820" s="1178"/>
      <c r="P820" s="1178"/>
      <c r="Q820" s="1178"/>
      <c r="R820" s="1178"/>
      <c r="S820" s="1178"/>
      <c r="T820" s="1178"/>
      <c r="U820" s="1178"/>
      <c r="V820" s="1178"/>
      <c r="W820" s="1178"/>
      <c r="X820" s="1178"/>
      <c r="Y820" s="1178"/>
      <c r="Z820" s="1178"/>
    </row>
    <row r="821" spans="1:26" ht="22.5" customHeight="1">
      <c r="A821" s="1178"/>
      <c r="B821" s="1178"/>
      <c r="C821" s="1178"/>
      <c r="D821" s="1178"/>
      <c r="E821" s="1178"/>
      <c r="F821" s="1178"/>
      <c r="G821" s="1178"/>
      <c r="H821" s="1178"/>
      <c r="I821" s="1178"/>
      <c r="J821" s="1178"/>
      <c r="K821" s="1178"/>
      <c r="L821" s="1178"/>
      <c r="M821" s="1178"/>
      <c r="N821" s="1178"/>
      <c r="O821" s="1178"/>
      <c r="P821" s="1178"/>
      <c r="Q821" s="1178"/>
      <c r="R821" s="1178"/>
      <c r="S821" s="1178"/>
      <c r="T821" s="1178"/>
      <c r="U821" s="1178"/>
      <c r="V821" s="1178"/>
      <c r="W821" s="1178"/>
      <c r="X821" s="1178"/>
      <c r="Y821" s="1178"/>
      <c r="Z821" s="1178"/>
    </row>
    <row r="822" spans="1:26" ht="22.5" customHeight="1">
      <c r="A822" s="1178"/>
      <c r="B822" s="1178"/>
      <c r="C822" s="1178"/>
      <c r="D822" s="1178"/>
      <c r="E822" s="1178"/>
      <c r="F822" s="1178"/>
      <c r="G822" s="1178"/>
      <c r="H822" s="1178"/>
      <c r="I822" s="1178"/>
      <c r="J822" s="1178"/>
      <c r="K822" s="1178"/>
      <c r="L822" s="1178"/>
      <c r="M822" s="1178"/>
      <c r="N822" s="1178"/>
      <c r="O822" s="1178"/>
      <c r="P822" s="1178"/>
      <c r="Q822" s="1178"/>
      <c r="R822" s="1178"/>
      <c r="S822" s="1178"/>
      <c r="T822" s="1178"/>
      <c r="U822" s="1178"/>
      <c r="V822" s="1178"/>
      <c r="W822" s="1178"/>
      <c r="X822" s="1178"/>
      <c r="Y822" s="1178"/>
      <c r="Z822" s="1178"/>
    </row>
    <row r="823" spans="1:26" ht="22.5" customHeight="1">
      <c r="A823" s="1178"/>
      <c r="B823" s="1178"/>
      <c r="C823" s="1178"/>
      <c r="D823" s="1178"/>
      <c r="E823" s="1178"/>
      <c r="F823" s="1178"/>
      <c r="G823" s="1178"/>
      <c r="H823" s="1178"/>
      <c r="I823" s="1178"/>
      <c r="J823" s="1178"/>
      <c r="K823" s="1178"/>
      <c r="L823" s="1178"/>
      <c r="M823" s="1178"/>
      <c r="N823" s="1178"/>
      <c r="O823" s="1178"/>
      <c r="P823" s="1178"/>
      <c r="Q823" s="1178"/>
      <c r="R823" s="1178"/>
      <c r="S823" s="1178"/>
      <c r="T823" s="1178"/>
      <c r="U823" s="1178"/>
      <c r="V823" s="1178"/>
      <c r="W823" s="1178"/>
      <c r="X823" s="1178"/>
      <c r="Y823" s="1178"/>
      <c r="Z823" s="1178"/>
    </row>
    <row r="824" spans="1:26" ht="22.5" customHeight="1">
      <c r="A824" s="1178"/>
      <c r="B824" s="1178"/>
      <c r="C824" s="1178"/>
      <c r="D824" s="1178"/>
      <c r="E824" s="1178"/>
      <c r="F824" s="1178"/>
      <c r="G824" s="1178"/>
      <c r="H824" s="1178"/>
      <c r="I824" s="1178"/>
      <c r="J824" s="1178"/>
      <c r="K824" s="1178"/>
      <c r="L824" s="1178"/>
      <c r="M824" s="1178"/>
      <c r="N824" s="1178"/>
      <c r="O824" s="1178"/>
      <c r="P824" s="1178"/>
      <c r="Q824" s="1178"/>
      <c r="R824" s="1178"/>
      <c r="S824" s="1178"/>
      <c r="T824" s="1178"/>
      <c r="U824" s="1178"/>
      <c r="V824" s="1178"/>
      <c r="W824" s="1178"/>
      <c r="X824" s="1178"/>
      <c r="Y824" s="1178"/>
      <c r="Z824" s="1178"/>
    </row>
    <row r="825" spans="1:26" ht="22.5" customHeight="1">
      <c r="A825" s="1178"/>
      <c r="B825" s="1178"/>
      <c r="C825" s="1178"/>
      <c r="D825" s="1178"/>
      <c r="E825" s="1178"/>
      <c r="F825" s="1178"/>
      <c r="G825" s="1178"/>
      <c r="H825" s="1178"/>
      <c r="I825" s="1178"/>
      <c r="J825" s="1178"/>
      <c r="K825" s="1178"/>
      <c r="L825" s="1178"/>
      <c r="M825" s="1178"/>
      <c r="N825" s="1178"/>
      <c r="O825" s="1178"/>
      <c r="P825" s="1178"/>
      <c r="Q825" s="1178"/>
      <c r="R825" s="1178"/>
      <c r="S825" s="1178"/>
      <c r="T825" s="1178"/>
      <c r="U825" s="1178"/>
      <c r="V825" s="1178"/>
      <c r="W825" s="1178"/>
      <c r="X825" s="1178"/>
      <c r="Y825" s="1178"/>
      <c r="Z825" s="1178"/>
    </row>
    <row r="826" spans="1:26" ht="22.5" customHeight="1">
      <c r="A826" s="1178"/>
      <c r="B826" s="1178"/>
      <c r="C826" s="1178"/>
      <c r="D826" s="1178"/>
      <c r="E826" s="1178"/>
      <c r="F826" s="1178"/>
      <c r="G826" s="1178"/>
      <c r="H826" s="1178"/>
      <c r="I826" s="1178"/>
      <c r="J826" s="1178"/>
      <c r="K826" s="1178"/>
      <c r="L826" s="1178"/>
      <c r="M826" s="1178"/>
      <c r="N826" s="1178"/>
      <c r="O826" s="1178"/>
      <c r="P826" s="1178"/>
      <c r="Q826" s="1178"/>
      <c r="R826" s="1178"/>
      <c r="S826" s="1178"/>
      <c r="T826" s="1178"/>
      <c r="U826" s="1178"/>
      <c r="V826" s="1178"/>
      <c r="W826" s="1178"/>
      <c r="X826" s="1178"/>
      <c r="Y826" s="1178"/>
      <c r="Z826" s="1178"/>
    </row>
    <row r="827" spans="1:26" ht="22.5" customHeight="1">
      <c r="A827" s="1178"/>
      <c r="B827" s="1178"/>
      <c r="C827" s="1178"/>
      <c r="D827" s="1178"/>
      <c r="E827" s="1178"/>
      <c r="F827" s="1178"/>
      <c r="G827" s="1178"/>
      <c r="H827" s="1178"/>
      <c r="I827" s="1178"/>
      <c r="J827" s="1178"/>
      <c r="K827" s="1178"/>
      <c r="L827" s="1178"/>
      <c r="M827" s="1178"/>
      <c r="N827" s="1178"/>
      <c r="O827" s="1178"/>
      <c r="P827" s="1178"/>
      <c r="Q827" s="1178"/>
      <c r="R827" s="1178"/>
      <c r="S827" s="1178"/>
      <c r="T827" s="1178"/>
      <c r="U827" s="1178"/>
      <c r="V827" s="1178"/>
      <c r="W827" s="1178"/>
      <c r="X827" s="1178"/>
      <c r="Y827" s="1178"/>
      <c r="Z827" s="1178"/>
    </row>
    <row r="828" spans="1:26" ht="22.5" customHeight="1">
      <c r="A828" s="1178"/>
      <c r="B828" s="1178"/>
      <c r="C828" s="1178"/>
      <c r="D828" s="1178"/>
      <c r="E828" s="1178"/>
      <c r="F828" s="1178"/>
      <c r="G828" s="1178"/>
      <c r="H828" s="1178"/>
      <c r="I828" s="1178"/>
      <c r="J828" s="1178"/>
      <c r="K828" s="1178"/>
      <c r="L828" s="1178"/>
      <c r="M828" s="1178"/>
      <c r="N828" s="1178"/>
      <c r="O828" s="1178"/>
      <c r="P828" s="1178"/>
      <c r="Q828" s="1178"/>
      <c r="R828" s="1178"/>
      <c r="S828" s="1178"/>
      <c r="T828" s="1178"/>
      <c r="U828" s="1178"/>
      <c r="V828" s="1178"/>
      <c r="W828" s="1178"/>
      <c r="X828" s="1178"/>
      <c r="Y828" s="1178"/>
      <c r="Z828" s="1178"/>
    </row>
    <row r="829" spans="1:26" ht="22.5" customHeight="1">
      <c r="A829" s="1178"/>
      <c r="B829" s="1178"/>
      <c r="C829" s="1178"/>
      <c r="D829" s="1178"/>
      <c r="E829" s="1178"/>
      <c r="F829" s="1178"/>
      <c r="G829" s="1178"/>
      <c r="H829" s="1178"/>
      <c r="I829" s="1178"/>
      <c r="J829" s="1178"/>
      <c r="K829" s="1178"/>
      <c r="L829" s="1178"/>
      <c r="M829" s="1178"/>
      <c r="N829" s="1178"/>
      <c r="O829" s="1178"/>
      <c r="P829" s="1178"/>
      <c r="Q829" s="1178"/>
      <c r="R829" s="1178"/>
      <c r="S829" s="1178"/>
      <c r="T829" s="1178"/>
      <c r="U829" s="1178"/>
      <c r="V829" s="1178"/>
      <c r="W829" s="1178"/>
      <c r="X829" s="1178"/>
      <c r="Y829" s="1178"/>
      <c r="Z829" s="1178"/>
    </row>
    <row r="830" spans="1:26" ht="22.5" customHeight="1">
      <c r="A830" s="1178"/>
      <c r="B830" s="1178"/>
      <c r="C830" s="1178"/>
      <c r="D830" s="1178"/>
      <c r="E830" s="1178"/>
      <c r="F830" s="1178"/>
      <c r="G830" s="1178"/>
      <c r="H830" s="1178"/>
      <c r="I830" s="1178"/>
      <c r="J830" s="1178"/>
      <c r="K830" s="1178"/>
      <c r="L830" s="1178"/>
      <c r="M830" s="1178"/>
      <c r="N830" s="1178"/>
      <c r="O830" s="1178"/>
      <c r="P830" s="1178"/>
      <c r="Q830" s="1178"/>
      <c r="R830" s="1178"/>
      <c r="S830" s="1178"/>
      <c r="T830" s="1178"/>
      <c r="U830" s="1178"/>
      <c r="V830" s="1178"/>
      <c r="W830" s="1178"/>
      <c r="X830" s="1178"/>
      <c r="Y830" s="1178"/>
      <c r="Z830" s="1178"/>
    </row>
    <row r="831" spans="1:26" ht="22.5" customHeight="1">
      <c r="A831" s="1178"/>
      <c r="B831" s="1178"/>
      <c r="C831" s="1178"/>
      <c r="D831" s="1178"/>
      <c r="E831" s="1178"/>
      <c r="F831" s="1178"/>
      <c r="G831" s="1178"/>
      <c r="H831" s="1178"/>
      <c r="I831" s="1178"/>
      <c r="J831" s="1178"/>
      <c r="K831" s="1178"/>
      <c r="L831" s="1178"/>
      <c r="M831" s="1178"/>
      <c r="N831" s="1178"/>
      <c r="O831" s="1178"/>
      <c r="P831" s="1178"/>
      <c r="Q831" s="1178"/>
      <c r="R831" s="1178"/>
      <c r="S831" s="1178"/>
      <c r="T831" s="1178"/>
      <c r="U831" s="1178"/>
      <c r="V831" s="1178"/>
      <c r="W831" s="1178"/>
      <c r="X831" s="1178"/>
      <c r="Y831" s="1178"/>
      <c r="Z831" s="1178"/>
    </row>
    <row r="832" spans="1:26" ht="22.5" customHeight="1">
      <c r="A832" s="1178"/>
      <c r="B832" s="1178"/>
      <c r="C832" s="1178"/>
      <c r="D832" s="1178"/>
      <c r="E832" s="1178"/>
      <c r="F832" s="1178"/>
      <c r="G832" s="1178"/>
      <c r="H832" s="1178"/>
      <c r="I832" s="1178"/>
      <c r="J832" s="1178"/>
      <c r="K832" s="1178"/>
      <c r="L832" s="1178"/>
      <c r="M832" s="1178"/>
      <c r="N832" s="1178"/>
      <c r="O832" s="1178"/>
      <c r="P832" s="1178"/>
      <c r="Q832" s="1178"/>
      <c r="R832" s="1178"/>
      <c r="S832" s="1178"/>
      <c r="T832" s="1178"/>
      <c r="U832" s="1178"/>
      <c r="V832" s="1178"/>
      <c r="W832" s="1178"/>
      <c r="X832" s="1178"/>
      <c r="Y832" s="1178"/>
      <c r="Z832" s="1178"/>
    </row>
    <row r="833" spans="1:26" ht="22.5" customHeight="1">
      <c r="A833" s="1178"/>
      <c r="B833" s="1178"/>
      <c r="C833" s="1178"/>
      <c r="D833" s="1178"/>
      <c r="E833" s="1178"/>
      <c r="F833" s="1178"/>
      <c r="G833" s="1178"/>
      <c r="H833" s="1178"/>
      <c r="I833" s="1178"/>
      <c r="J833" s="1178"/>
      <c r="K833" s="1178"/>
      <c r="L833" s="1178"/>
      <c r="M833" s="1178"/>
      <c r="N833" s="1178"/>
      <c r="O833" s="1178"/>
      <c r="P833" s="1178"/>
      <c r="Q833" s="1178"/>
      <c r="R833" s="1178"/>
      <c r="S833" s="1178"/>
      <c r="T833" s="1178"/>
      <c r="U833" s="1178"/>
      <c r="V833" s="1178"/>
      <c r="W833" s="1178"/>
      <c r="X833" s="1178"/>
      <c r="Y833" s="1178"/>
      <c r="Z833" s="1178"/>
    </row>
    <row r="834" spans="1:26" ht="22.5" customHeight="1">
      <c r="A834" s="1178"/>
      <c r="B834" s="1178"/>
      <c r="C834" s="1178"/>
      <c r="D834" s="1178"/>
      <c r="E834" s="1178"/>
      <c r="F834" s="1178"/>
      <c r="G834" s="1178"/>
      <c r="H834" s="1178"/>
      <c r="I834" s="1178"/>
      <c r="J834" s="1178"/>
      <c r="K834" s="1178"/>
      <c r="L834" s="1178"/>
      <c r="M834" s="1178"/>
      <c r="N834" s="1178"/>
      <c r="O834" s="1178"/>
      <c r="P834" s="1178"/>
      <c r="Q834" s="1178"/>
      <c r="R834" s="1178"/>
      <c r="S834" s="1178"/>
      <c r="T834" s="1178"/>
      <c r="U834" s="1178"/>
      <c r="V834" s="1178"/>
      <c r="W834" s="1178"/>
      <c r="X834" s="1178"/>
      <c r="Y834" s="1178"/>
      <c r="Z834" s="1178"/>
    </row>
    <row r="835" spans="1:26" ht="22.5" customHeight="1">
      <c r="A835" s="1178"/>
      <c r="B835" s="1178"/>
      <c r="C835" s="1178"/>
      <c r="D835" s="1178"/>
      <c r="E835" s="1178"/>
      <c r="F835" s="1178"/>
      <c r="G835" s="1178"/>
      <c r="H835" s="1178"/>
      <c r="I835" s="1178"/>
      <c r="J835" s="1178"/>
      <c r="K835" s="1178"/>
      <c r="L835" s="1178"/>
      <c r="M835" s="1178"/>
      <c r="N835" s="1178"/>
      <c r="O835" s="1178"/>
      <c r="P835" s="1178"/>
      <c r="Q835" s="1178"/>
      <c r="R835" s="1178"/>
      <c r="S835" s="1178"/>
      <c r="T835" s="1178"/>
      <c r="U835" s="1178"/>
      <c r="V835" s="1178"/>
      <c r="W835" s="1178"/>
      <c r="X835" s="1178"/>
      <c r="Y835" s="1178"/>
      <c r="Z835" s="1178"/>
    </row>
    <row r="836" spans="1:26" ht="22.5" customHeight="1">
      <c r="A836" s="1178"/>
      <c r="B836" s="1178"/>
      <c r="C836" s="1178"/>
      <c r="D836" s="1178"/>
      <c r="E836" s="1178"/>
      <c r="F836" s="1178"/>
      <c r="G836" s="1178"/>
      <c r="H836" s="1178"/>
      <c r="I836" s="1178"/>
      <c r="J836" s="1178"/>
      <c r="K836" s="1178"/>
      <c r="L836" s="1178"/>
      <c r="M836" s="1178"/>
      <c r="N836" s="1178"/>
      <c r="O836" s="1178"/>
      <c r="P836" s="1178"/>
      <c r="Q836" s="1178"/>
      <c r="R836" s="1178"/>
      <c r="S836" s="1178"/>
      <c r="T836" s="1178"/>
      <c r="U836" s="1178"/>
      <c r="V836" s="1178"/>
      <c r="W836" s="1178"/>
      <c r="X836" s="1178"/>
      <c r="Y836" s="1178"/>
      <c r="Z836" s="1178"/>
    </row>
    <row r="837" spans="1:26" ht="22.5" customHeight="1">
      <c r="A837" s="1178"/>
      <c r="B837" s="1178"/>
      <c r="C837" s="1178"/>
      <c r="D837" s="1178"/>
      <c r="E837" s="1178"/>
      <c r="F837" s="1178"/>
      <c r="G837" s="1178"/>
      <c r="H837" s="1178"/>
      <c r="I837" s="1178"/>
      <c r="J837" s="1178"/>
      <c r="K837" s="1178"/>
      <c r="L837" s="1178"/>
      <c r="M837" s="1178"/>
      <c r="N837" s="1178"/>
      <c r="O837" s="1178"/>
      <c r="P837" s="1178"/>
      <c r="Q837" s="1178"/>
      <c r="R837" s="1178"/>
      <c r="S837" s="1178"/>
      <c r="T837" s="1178"/>
      <c r="U837" s="1178"/>
      <c r="V837" s="1178"/>
      <c r="W837" s="1178"/>
      <c r="X837" s="1178"/>
      <c r="Y837" s="1178"/>
      <c r="Z837" s="1178"/>
    </row>
    <row r="838" spans="1:26" ht="22.5" customHeight="1">
      <c r="A838" s="1178"/>
      <c r="B838" s="1178"/>
      <c r="C838" s="1178"/>
      <c r="D838" s="1178"/>
      <c r="E838" s="1178"/>
      <c r="F838" s="1178"/>
      <c r="G838" s="1178"/>
      <c r="H838" s="1178"/>
      <c r="I838" s="1178"/>
      <c r="J838" s="1178"/>
      <c r="K838" s="1178"/>
      <c r="L838" s="1178"/>
      <c r="M838" s="1178"/>
      <c r="N838" s="1178"/>
      <c r="O838" s="1178"/>
      <c r="P838" s="1178"/>
      <c r="Q838" s="1178"/>
      <c r="R838" s="1178"/>
      <c r="S838" s="1178"/>
      <c r="T838" s="1178"/>
      <c r="U838" s="1178"/>
      <c r="V838" s="1178"/>
      <c r="W838" s="1178"/>
      <c r="X838" s="1178"/>
      <c r="Y838" s="1178"/>
      <c r="Z838" s="1178"/>
    </row>
    <row r="839" spans="1:26" ht="22.5" customHeight="1">
      <c r="A839" s="1178"/>
      <c r="B839" s="1178"/>
      <c r="C839" s="1178"/>
      <c r="D839" s="1178"/>
      <c r="E839" s="1178"/>
      <c r="F839" s="1178"/>
      <c r="G839" s="1178"/>
      <c r="H839" s="1178"/>
      <c r="I839" s="1178"/>
      <c r="J839" s="1178"/>
      <c r="K839" s="1178"/>
      <c r="L839" s="1178"/>
      <c r="M839" s="1178"/>
      <c r="N839" s="1178"/>
      <c r="O839" s="1178"/>
      <c r="P839" s="1178"/>
      <c r="Q839" s="1178"/>
      <c r="R839" s="1178"/>
      <c r="S839" s="1178"/>
      <c r="T839" s="1178"/>
      <c r="U839" s="1178"/>
      <c r="V839" s="1178"/>
      <c r="W839" s="1178"/>
      <c r="X839" s="1178"/>
      <c r="Y839" s="1178"/>
      <c r="Z839" s="1178"/>
    </row>
    <row r="840" spans="1:26" ht="22.5" customHeight="1">
      <c r="A840" s="1178"/>
      <c r="B840" s="1178"/>
      <c r="C840" s="1178"/>
      <c r="D840" s="1178"/>
      <c r="E840" s="1178"/>
      <c r="F840" s="1178"/>
      <c r="G840" s="1178"/>
      <c r="H840" s="1178"/>
      <c r="I840" s="1178"/>
      <c r="J840" s="1178"/>
      <c r="K840" s="1178"/>
      <c r="L840" s="1178"/>
      <c r="M840" s="1178"/>
      <c r="N840" s="1178"/>
      <c r="O840" s="1178"/>
      <c r="P840" s="1178"/>
      <c r="Q840" s="1178"/>
      <c r="R840" s="1178"/>
      <c r="S840" s="1178"/>
      <c r="T840" s="1178"/>
      <c r="U840" s="1178"/>
      <c r="V840" s="1178"/>
      <c r="W840" s="1178"/>
      <c r="X840" s="1178"/>
      <c r="Y840" s="1178"/>
      <c r="Z840" s="1178"/>
    </row>
    <row r="841" spans="1:26" ht="22.5" customHeight="1">
      <c r="A841" s="1178"/>
      <c r="B841" s="1178"/>
      <c r="C841" s="1178"/>
      <c r="D841" s="1178"/>
      <c r="E841" s="1178"/>
      <c r="F841" s="1178"/>
      <c r="G841" s="1178"/>
      <c r="H841" s="1178"/>
      <c r="I841" s="1178"/>
      <c r="J841" s="1178"/>
      <c r="K841" s="1178"/>
      <c r="L841" s="1178"/>
      <c r="M841" s="1178"/>
      <c r="N841" s="1178"/>
      <c r="O841" s="1178"/>
      <c r="P841" s="1178"/>
      <c r="Q841" s="1178"/>
      <c r="R841" s="1178"/>
      <c r="S841" s="1178"/>
      <c r="T841" s="1178"/>
      <c r="U841" s="1178"/>
      <c r="V841" s="1178"/>
      <c r="W841" s="1178"/>
      <c r="X841" s="1178"/>
      <c r="Y841" s="1178"/>
      <c r="Z841" s="1178"/>
    </row>
    <row r="842" spans="1:26" ht="22.5" customHeight="1">
      <c r="A842" s="1178"/>
      <c r="B842" s="1178"/>
      <c r="C842" s="1178"/>
      <c r="D842" s="1178"/>
      <c r="E842" s="1178"/>
      <c r="F842" s="1178"/>
      <c r="G842" s="1178"/>
      <c r="H842" s="1178"/>
      <c r="I842" s="1178"/>
      <c r="J842" s="1178"/>
      <c r="K842" s="1178"/>
      <c r="L842" s="1178"/>
      <c r="M842" s="1178"/>
      <c r="N842" s="1178"/>
      <c r="O842" s="1178"/>
      <c r="P842" s="1178"/>
      <c r="Q842" s="1178"/>
      <c r="R842" s="1178"/>
      <c r="S842" s="1178"/>
      <c r="T842" s="1178"/>
      <c r="U842" s="1178"/>
      <c r="V842" s="1178"/>
      <c r="W842" s="1178"/>
      <c r="X842" s="1178"/>
      <c r="Y842" s="1178"/>
      <c r="Z842" s="1178"/>
    </row>
    <row r="843" spans="1:26" ht="22.5" customHeight="1">
      <c r="A843" s="1178"/>
      <c r="B843" s="1178"/>
      <c r="C843" s="1178"/>
      <c r="D843" s="1178"/>
      <c r="E843" s="1178"/>
      <c r="F843" s="1178"/>
      <c r="G843" s="1178"/>
      <c r="H843" s="1178"/>
      <c r="I843" s="1178"/>
      <c r="J843" s="1178"/>
      <c r="K843" s="1178"/>
      <c r="L843" s="1178"/>
      <c r="M843" s="1178"/>
      <c r="N843" s="1178"/>
      <c r="O843" s="1178"/>
      <c r="P843" s="1178"/>
      <c r="Q843" s="1178"/>
      <c r="R843" s="1178"/>
      <c r="S843" s="1178"/>
      <c r="T843" s="1178"/>
      <c r="U843" s="1178"/>
      <c r="V843" s="1178"/>
      <c r="W843" s="1178"/>
      <c r="X843" s="1178"/>
      <c r="Y843" s="1178"/>
      <c r="Z843" s="1178"/>
    </row>
    <row r="844" spans="1:26" ht="22.5" customHeight="1">
      <c r="A844" s="1178"/>
      <c r="B844" s="1178"/>
      <c r="C844" s="1178"/>
      <c r="D844" s="1178"/>
      <c r="E844" s="1178"/>
      <c r="F844" s="1178"/>
      <c r="G844" s="1178"/>
      <c r="H844" s="1178"/>
      <c r="I844" s="1178"/>
      <c r="J844" s="1178"/>
      <c r="K844" s="1178"/>
      <c r="L844" s="1178"/>
      <c r="M844" s="1178"/>
      <c r="N844" s="1178"/>
      <c r="O844" s="1178"/>
      <c r="P844" s="1178"/>
      <c r="Q844" s="1178"/>
      <c r="R844" s="1178"/>
      <c r="S844" s="1178"/>
      <c r="T844" s="1178"/>
      <c r="U844" s="1178"/>
      <c r="V844" s="1178"/>
      <c r="W844" s="1178"/>
      <c r="X844" s="1178"/>
      <c r="Y844" s="1178"/>
      <c r="Z844" s="1178"/>
    </row>
    <row r="845" spans="1:26" ht="22.5" customHeight="1">
      <c r="A845" s="1178"/>
      <c r="B845" s="1178"/>
      <c r="C845" s="1178"/>
      <c r="D845" s="1178"/>
      <c r="E845" s="1178"/>
      <c r="F845" s="1178"/>
      <c r="G845" s="1178"/>
      <c r="H845" s="1178"/>
      <c r="I845" s="1178"/>
      <c r="J845" s="1178"/>
      <c r="K845" s="1178"/>
      <c r="L845" s="1178"/>
      <c r="M845" s="1178"/>
      <c r="N845" s="1178"/>
      <c r="O845" s="1178"/>
      <c r="P845" s="1178"/>
      <c r="Q845" s="1178"/>
      <c r="R845" s="1178"/>
      <c r="S845" s="1178"/>
      <c r="T845" s="1178"/>
      <c r="U845" s="1178"/>
      <c r="V845" s="1178"/>
      <c r="W845" s="1178"/>
      <c r="X845" s="1178"/>
      <c r="Y845" s="1178"/>
      <c r="Z845" s="1178"/>
    </row>
    <row r="846" spans="1:26" ht="22.5" customHeight="1">
      <c r="A846" s="1178"/>
      <c r="B846" s="1178"/>
      <c r="C846" s="1178"/>
      <c r="D846" s="1178"/>
      <c r="E846" s="1178"/>
      <c r="F846" s="1178"/>
      <c r="G846" s="1178"/>
      <c r="H846" s="1178"/>
      <c r="I846" s="1178"/>
      <c r="J846" s="1178"/>
      <c r="K846" s="1178"/>
      <c r="L846" s="1178"/>
      <c r="M846" s="1178"/>
      <c r="N846" s="1178"/>
      <c r="O846" s="1178"/>
      <c r="P846" s="1178"/>
      <c r="Q846" s="1178"/>
      <c r="R846" s="1178"/>
      <c r="S846" s="1178"/>
      <c r="T846" s="1178"/>
      <c r="U846" s="1178"/>
      <c r="V846" s="1178"/>
      <c r="W846" s="1178"/>
      <c r="X846" s="1178"/>
      <c r="Y846" s="1178"/>
      <c r="Z846" s="1178"/>
    </row>
    <row r="847" spans="1:26" ht="22.5" customHeight="1">
      <c r="A847" s="1178"/>
      <c r="B847" s="1178"/>
      <c r="C847" s="1178"/>
      <c r="D847" s="1178"/>
      <c r="E847" s="1178"/>
      <c r="F847" s="1178"/>
      <c r="G847" s="1178"/>
      <c r="H847" s="1178"/>
      <c r="I847" s="1178"/>
      <c r="J847" s="1178"/>
      <c r="K847" s="1178"/>
      <c r="L847" s="1178"/>
      <c r="M847" s="1178"/>
      <c r="N847" s="1178"/>
      <c r="O847" s="1178"/>
      <c r="P847" s="1178"/>
      <c r="Q847" s="1178"/>
      <c r="R847" s="1178"/>
      <c r="S847" s="1178"/>
      <c r="T847" s="1178"/>
      <c r="U847" s="1178"/>
      <c r="V847" s="1178"/>
      <c r="W847" s="1178"/>
      <c r="X847" s="1178"/>
      <c r="Y847" s="1178"/>
      <c r="Z847" s="1178"/>
    </row>
    <row r="848" spans="1:26" ht="22.5" customHeight="1">
      <c r="A848" s="1178"/>
      <c r="B848" s="1178"/>
      <c r="C848" s="1178"/>
      <c r="D848" s="1178"/>
      <c r="E848" s="1178"/>
      <c r="F848" s="1178"/>
      <c r="G848" s="1178"/>
      <c r="H848" s="1178"/>
      <c r="I848" s="1178"/>
      <c r="J848" s="1178"/>
      <c r="K848" s="1178"/>
      <c r="L848" s="1178"/>
      <c r="M848" s="1178"/>
      <c r="N848" s="1178"/>
      <c r="O848" s="1178"/>
      <c r="P848" s="1178"/>
      <c r="Q848" s="1178"/>
      <c r="R848" s="1178"/>
      <c r="S848" s="1178"/>
      <c r="T848" s="1178"/>
      <c r="U848" s="1178"/>
      <c r="V848" s="1178"/>
      <c r="W848" s="1178"/>
      <c r="X848" s="1178"/>
      <c r="Y848" s="1178"/>
      <c r="Z848" s="1178"/>
    </row>
    <row r="849" spans="1:26" ht="22.5" customHeight="1">
      <c r="A849" s="1178"/>
      <c r="B849" s="1178"/>
      <c r="C849" s="1178"/>
      <c r="D849" s="1178"/>
      <c r="E849" s="1178"/>
      <c r="F849" s="1178"/>
      <c r="G849" s="1178"/>
      <c r="H849" s="1178"/>
      <c r="I849" s="1178"/>
      <c r="J849" s="1178"/>
      <c r="K849" s="1178"/>
      <c r="L849" s="1178"/>
      <c r="M849" s="1178"/>
      <c r="N849" s="1178"/>
      <c r="O849" s="1178"/>
      <c r="P849" s="1178"/>
      <c r="Q849" s="1178"/>
      <c r="R849" s="1178"/>
      <c r="S849" s="1178"/>
      <c r="T849" s="1178"/>
      <c r="U849" s="1178"/>
      <c r="V849" s="1178"/>
      <c r="W849" s="1178"/>
      <c r="X849" s="1178"/>
      <c r="Y849" s="1178"/>
      <c r="Z849" s="1178"/>
    </row>
    <row r="850" spans="1:26" ht="22.5" customHeight="1">
      <c r="A850" s="1178"/>
      <c r="B850" s="1178"/>
      <c r="C850" s="1178"/>
      <c r="D850" s="1178"/>
      <c r="E850" s="1178"/>
      <c r="F850" s="1178"/>
      <c r="G850" s="1178"/>
      <c r="H850" s="1178"/>
      <c r="I850" s="1178"/>
      <c r="J850" s="1178"/>
      <c r="K850" s="1178"/>
      <c r="L850" s="1178"/>
      <c r="M850" s="1178"/>
      <c r="N850" s="1178"/>
      <c r="O850" s="1178"/>
      <c r="P850" s="1178"/>
      <c r="Q850" s="1178"/>
      <c r="R850" s="1178"/>
      <c r="S850" s="1178"/>
      <c r="T850" s="1178"/>
      <c r="U850" s="1178"/>
      <c r="V850" s="1178"/>
      <c r="W850" s="1178"/>
      <c r="X850" s="1178"/>
      <c r="Y850" s="1178"/>
      <c r="Z850" s="1178"/>
    </row>
    <row r="851" spans="1:26" ht="22.5" customHeight="1">
      <c r="A851" s="1178"/>
      <c r="B851" s="1178"/>
      <c r="C851" s="1178"/>
      <c r="D851" s="1178"/>
      <c r="E851" s="1178"/>
      <c r="F851" s="1178"/>
      <c r="G851" s="1178"/>
      <c r="H851" s="1178"/>
      <c r="I851" s="1178"/>
      <c r="J851" s="1178"/>
      <c r="K851" s="1178"/>
      <c r="L851" s="1178"/>
      <c r="M851" s="1178"/>
      <c r="N851" s="1178"/>
      <c r="O851" s="1178"/>
      <c r="P851" s="1178"/>
      <c r="Q851" s="1178"/>
      <c r="R851" s="1178"/>
      <c r="S851" s="1178"/>
      <c r="T851" s="1178"/>
      <c r="U851" s="1178"/>
      <c r="V851" s="1178"/>
      <c r="W851" s="1178"/>
      <c r="X851" s="1178"/>
      <c r="Y851" s="1178"/>
      <c r="Z851" s="1178"/>
    </row>
    <row r="852" spans="1:26" ht="22.5" customHeight="1">
      <c r="A852" s="1178"/>
      <c r="B852" s="1178"/>
      <c r="C852" s="1178"/>
      <c r="D852" s="1178"/>
      <c r="E852" s="1178"/>
      <c r="F852" s="1178"/>
      <c r="G852" s="1178"/>
      <c r="H852" s="1178"/>
      <c r="I852" s="1178"/>
      <c r="J852" s="1178"/>
      <c r="K852" s="1178"/>
      <c r="L852" s="1178"/>
      <c r="M852" s="1178"/>
      <c r="N852" s="1178"/>
      <c r="O852" s="1178"/>
      <c r="P852" s="1178"/>
      <c r="Q852" s="1178"/>
      <c r="R852" s="1178"/>
      <c r="S852" s="1178"/>
      <c r="T852" s="1178"/>
      <c r="U852" s="1178"/>
      <c r="V852" s="1178"/>
      <c r="W852" s="1178"/>
      <c r="X852" s="1178"/>
      <c r="Y852" s="1178"/>
      <c r="Z852" s="1178"/>
    </row>
    <row r="853" spans="1:26" ht="22.5" customHeight="1">
      <c r="A853" s="1178"/>
      <c r="B853" s="1178"/>
      <c r="C853" s="1178"/>
      <c r="D853" s="1178"/>
      <c r="E853" s="1178"/>
      <c r="F853" s="1178"/>
      <c r="G853" s="1178"/>
      <c r="H853" s="1178"/>
      <c r="I853" s="1178"/>
      <c r="J853" s="1178"/>
      <c r="K853" s="1178"/>
      <c r="L853" s="1178"/>
      <c r="M853" s="1178"/>
      <c r="N853" s="1178"/>
      <c r="O853" s="1178"/>
      <c r="P853" s="1178"/>
      <c r="Q853" s="1178"/>
      <c r="R853" s="1178"/>
      <c r="S853" s="1178"/>
      <c r="T853" s="1178"/>
      <c r="U853" s="1178"/>
      <c r="V853" s="1178"/>
      <c r="W853" s="1178"/>
      <c r="X853" s="1178"/>
      <c r="Y853" s="1178"/>
      <c r="Z853" s="1178"/>
    </row>
    <row r="854" spans="1:26" ht="22.5" customHeight="1">
      <c r="A854" s="1178"/>
      <c r="B854" s="1178"/>
      <c r="C854" s="1178"/>
      <c r="D854" s="1178"/>
      <c r="E854" s="1178"/>
      <c r="F854" s="1178"/>
      <c r="G854" s="1178"/>
      <c r="H854" s="1178"/>
      <c r="I854" s="1178"/>
      <c r="J854" s="1178"/>
      <c r="K854" s="1178"/>
      <c r="L854" s="1178"/>
      <c r="M854" s="1178"/>
      <c r="N854" s="1178"/>
      <c r="O854" s="1178"/>
      <c r="P854" s="1178"/>
      <c r="Q854" s="1178"/>
      <c r="R854" s="1178"/>
      <c r="S854" s="1178"/>
      <c r="T854" s="1178"/>
      <c r="U854" s="1178"/>
      <c r="V854" s="1178"/>
      <c r="W854" s="1178"/>
      <c r="X854" s="1178"/>
      <c r="Y854" s="1178"/>
      <c r="Z854" s="1178"/>
    </row>
    <row r="855" spans="1:26" ht="22.5" customHeight="1">
      <c r="A855" s="1178"/>
      <c r="B855" s="1178"/>
      <c r="C855" s="1178"/>
      <c r="D855" s="1178"/>
      <c r="E855" s="1178"/>
      <c r="F855" s="1178"/>
      <c r="G855" s="1178"/>
      <c r="H855" s="1178"/>
      <c r="I855" s="1178"/>
      <c r="J855" s="1178"/>
      <c r="K855" s="1178"/>
      <c r="L855" s="1178"/>
      <c r="M855" s="1178"/>
      <c r="N855" s="1178"/>
      <c r="O855" s="1178"/>
      <c r="P855" s="1178"/>
      <c r="Q855" s="1178"/>
      <c r="R855" s="1178"/>
      <c r="S855" s="1178"/>
      <c r="T855" s="1178"/>
      <c r="U855" s="1178"/>
      <c r="V855" s="1178"/>
      <c r="W855" s="1178"/>
      <c r="X855" s="1178"/>
      <c r="Y855" s="1178"/>
      <c r="Z855" s="1178"/>
    </row>
    <row r="856" spans="1:26" ht="22.5" customHeight="1">
      <c r="A856" s="1178"/>
      <c r="B856" s="1178"/>
      <c r="C856" s="1178"/>
      <c r="D856" s="1178"/>
      <c r="E856" s="1178"/>
      <c r="F856" s="1178"/>
      <c r="G856" s="1178"/>
      <c r="H856" s="1178"/>
      <c r="I856" s="1178"/>
      <c r="J856" s="1178"/>
      <c r="K856" s="1178"/>
      <c r="L856" s="1178"/>
      <c r="M856" s="1178"/>
      <c r="N856" s="1178"/>
      <c r="O856" s="1178"/>
      <c r="P856" s="1178"/>
      <c r="Q856" s="1178"/>
      <c r="R856" s="1178"/>
      <c r="S856" s="1178"/>
      <c r="T856" s="1178"/>
      <c r="U856" s="1178"/>
      <c r="V856" s="1178"/>
      <c r="W856" s="1178"/>
      <c r="X856" s="1178"/>
      <c r="Y856" s="1178"/>
      <c r="Z856" s="1178"/>
    </row>
    <row r="857" spans="1:26" ht="22.5" customHeight="1">
      <c r="A857" s="1178"/>
      <c r="B857" s="1178"/>
      <c r="C857" s="1178"/>
      <c r="D857" s="1178"/>
      <c r="E857" s="1178"/>
      <c r="F857" s="1178"/>
      <c r="G857" s="1178"/>
      <c r="H857" s="1178"/>
      <c r="I857" s="1178"/>
      <c r="J857" s="1178"/>
      <c r="K857" s="1178"/>
      <c r="L857" s="1178"/>
      <c r="M857" s="1178"/>
      <c r="N857" s="1178"/>
      <c r="O857" s="1178"/>
      <c r="P857" s="1178"/>
      <c r="Q857" s="1178"/>
      <c r="R857" s="1178"/>
      <c r="S857" s="1178"/>
      <c r="T857" s="1178"/>
      <c r="U857" s="1178"/>
      <c r="V857" s="1178"/>
      <c r="W857" s="1178"/>
      <c r="X857" s="1178"/>
      <c r="Y857" s="1178"/>
      <c r="Z857" s="1178"/>
    </row>
    <row r="858" spans="1:26" ht="22.5" customHeight="1">
      <c r="A858" s="1178"/>
      <c r="B858" s="1178"/>
      <c r="C858" s="1178"/>
      <c r="D858" s="1178"/>
      <c r="E858" s="1178"/>
      <c r="F858" s="1178"/>
      <c r="G858" s="1178"/>
      <c r="H858" s="1178"/>
      <c r="I858" s="1178"/>
      <c r="J858" s="1178"/>
      <c r="K858" s="1178"/>
      <c r="L858" s="1178"/>
      <c r="M858" s="1178"/>
      <c r="N858" s="1178"/>
      <c r="O858" s="1178"/>
      <c r="P858" s="1178"/>
      <c r="Q858" s="1178"/>
      <c r="R858" s="1178"/>
      <c r="S858" s="1178"/>
      <c r="T858" s="1178"/>
      <c r="U858" s="1178"/>
      <c r="V858" s="1178"/>
      <c r="W858" s="1178"/>
      <c r="X858" s="1178"/>
      <c r="Y858" s="1178"/>
      <c r="Z858" s="1178"/>
    </row>
    <row r="859" spans="1:26" ht="22.5" customHeight="1">
      <c r="A859" s="1178"/>
      <c r="B859" s="1178"/>
      <c r="C859" s="1178"/>
      <c r="D859" s="1178"/>
      <c r="E859" s="1178"/>
      <c r="F859" s="1178"/>
      <c r="G859" s="1178"/>
      <c r="H859" s="1178"/>
      <c r="I859" s="1178"/>
      <c r="J859" s="1178"/>
      <c r="K859" s="1178"/>
      <c r="L859" s="1178"/>
      <c r="M859" s="1178"/>
      <c r="N859" s="1178"/>
      <c r="O859" s="1178"/>
      <c r="P859" s="1178"/>
      <c r="Q859" s="1178"/>
      <c r="R859" s="1178"/>
      <c r="S859" s="1178"/>
      <c r="T859" s="1178"/>
      <c r="U859" s="1178"/>
      <c r="V859" s="1178"/>
      <c r="W859" s="1178"/>
      <c r="X859" s="1178"/>
      <c r="Y859" s="1178"/>
      <c r="Z859" s="1178"/>
    </row>
    <row r="860" spans="1:26" ht="22.5" customHeight="1">
      <c r="A860" s="1178"/>
      <c r="B860" s="1178"/>
      <c r="C860" s="1178"/>
      <c r="D860" s="1178"/>
      <c r="E860" s="1178"/>
      <c r="F860" s="1178"/>
      <c r="G860" s="1178"/>
      <c r="H860" s="1178"/>
      <c r="I860" s="1178"/>
      <c r="J860" s="1178"/>
      <c r="K860" s="1178"/>
      <c r="L860" s="1178"/>
      <c r="M860" s="1178"/>
      <c r="N860" s="1178"/>
      <c r="O860" s="1178"/>
      <c r="P860" s="1178"/>
      <c r="Q860" s="1178"/>
      <c r="R860" s="1178"/>
      <c r="S860" s="1178"/>
      <c r="T860" s="1178"/>
      <c r="U860" s="1178"/>
      <c r="V860" s="1178"/>
      <c r="W860" s="1178"/>
      <c r="X860" s="1178"/>
      <c r="Y860" s="1178"/>
      <c r="Z860" s="1178"/>
    </row>
    <row r="861" spans="1:26" ht="22.5" customHeight="1">
      <c r="A861" s="1178"/>
      <c r="B861" s="1178"/>
      <c r="C861" s="1178"/>
      <c r="D861" s="1178"/>
      <c r="E861" s="1178"/>
      <c r="F861" s="1178"/>
      <c r="G861" s="1178"/>
      <c r="H861" s="1178"/>
      <c r="I861" s="1178"/>
      <c r="J861" s="1178"/>
      <c r="K861" s="1178"/>
      <c r="L861" s="1178"/>
      <c r="M861" s="1178"/>
      <c r="N861" s="1178"/>
      <c r="O861" s="1178"/>
      <c r="P861" s="1178"/>
      <c r="Q861" s="1178"/>
      <c r="R861" s="1178"/>
      <c r="S861" s="1178"/>
      <c r="T861" s="1178"/>
      <c r="U861" s="1178"/>
      <c r="V861" s="1178"/>
      <c r="W861" s="1178"/>
      <c r="X861" s="1178"/>
      <c r="Y861" s="1178"/>
      <c r="Z861" s="1178"/>
    </row>
    <row r="862" spans="1:26" ht="22.5" customHeight="1">
      <c r="A862" s="1178"/>
      <c r="B862" s="1178"/>
      <c r="C862" s="1178"/>
      <c r="D862" s="1178"/>
      <c r="E862" s="1178"/>
      <c r="F862" s="1178"/>
      <c r="G862" s="1178"/>
      <c r="H862" s="1178"/>
      <c r="I862" s="1178"/>
      <c r="J862" s="1178"/>
      <c r="K862" s="1178"/>
      <c r="L862" s="1178"/>
      <c r="M862" s="1178"/>
      <c r="N862" s="1178"/>
      <c r="O862" s="1178"/>
      <c r="P862" s="1178"/>
      <c r="Q862" s="1178"/>
      <c r="R862" s="1178"/>
      <c r="S862" s="1178"/>
      <c r="T862" s="1178"/>
      <c r="U862" s="1178"/>
      <c r="V862" s="1178"/>
      <c r="W862" s="1178"/>
      <c r="X862" s="1178"/>
      <c r="Y862" s="1178"/>
      <c r="Z862" s="1178"/>
    </row>
    <row r="863" spans="1:26" ht="22.5" customHeight="1">
      <c r="A863" s="1178"/>
      <c r="B863" s="1178"/>
      <c r="C863" s="1178"/>
      <c r="D863" s="1178"/>
      <c r="E863" s="1178"/>
      <c r="F863" s="1178"/>
      <c r="G863" s="1178"/>
      <c r="H863" s="1178"/>
      <c r="I863" s="1178"/>
      <c r="J863" s="1178"/>
      <c r="K863" s="1178"/>
      <c r="L863" s="1178"/>
      <c r="M863" s="1178"/>
      <c r="N863" s="1178"/>
      <c r="O863" s="1178"/>
      <c r="P863" s="1178"/>
      <c r="Q863" s="1178"/>
      <c r="R863" s="1178"/>
      <c r="S863" s="1178"/>
      <c r="T863" s="1178"/>
      <c r="U863" s="1178"/>
      <c r="V863" s="1178"/>
      <c r="W863" s="1178"/>
      <c r="X863" s="1178"/>
      <c r="Y863" s="1178"/>
      <c r="Z863" s="1178"/>
    </row>
    <row r="864" spans="1:26" ht="22.5" customHeight="1">
      <c r="A864" s="1178"/>
      <c r="B864" s="1178"/>
      <c r="C864" s="1178"/>
      <c r="D864" s="1178"/>
      <c r="E864" s="1178"/>
      <c r="F864" s="1178"/>
      <c r="G864" s="1178"/>
      <c r="H864" s="1178"/>
      <c r="I864" s="1178"/>
      <c r="J864" s="1178"/>
      <c r="K864" s="1178"/>
      <c r="L864" s="1178"/>
      <c r="M864" s="1178"/>
      <c r="N864" s="1178"/>
      <c r="O864" s="1178"/>
      <c r="P864" s="1178"/>
      <c r="Q864" s="1178"/>
      <c r="R864" s="1178"/>
      <c r="S864" s="1178"/>
      <c r="T864" s="1178"/>
      <c r="U864" s="1178"/>
      <c r="V864" s="1178"/>
      <c r="W864" s="1178"/>
      <c r="X864" s="1178"/>
      <c r="Y864" s="1178"/>
      <c r="Z864" s="1178"/>
    </row>
    <row r="865" spans="1:26" ht="22.5" customHeight="1">
      <c r="A865" s="1178"/>
      <c r="B865" s="1178"/>
      <c r="C865" s="1178"/>
      <c r="D865" s="1178"/>
      <c r="E865" s="1178"/>
      <c r="F865" s="1178"/>
      <c r="G865" s="1178"/>
      <c r="H865" s="1178"/>
      <c r="I865" s="1178"/>
      <c r="J865" s="1178"/>
      <c r="K865" s="1178"/>
      <c r="L865" s="1178"/>
      <c r="M865" s="1178"/>
      <c r="N865" s="1178"/>
      <c r="O865" s="1178"/>
      <c r="P865" s="1178"/>
      <c r="Q865" s="1178"/>
      <c r="R865" s="1178"/>
      <c r="S865" s="1178"/>
      <c r="T865" s="1178"/>
      <c r="U865" s="1178"/>
      <c r="V865" s="1178"/>
      <c r="W865" s="1178"/>
      <c r="X865" s="1178"/>
      <c r="Y865" s="1178"/>
      <c r="Z865" s="1178"/>
    </row>
    <row r="866" spans="1:26" ht="22.5" customHeight="1">
      <c r="A866" s="1178"/>
      <c r="B866" s="1178"/>
      <c r="C866" s="1178"/>
      <c r="D866" s="1178"/>
      <c r="E866" s="1178"/>
      <c r="F866" s="1178"/>
      <c r="G866" s="1178"/>
      <c r="H866" s="1178"/>
      <c r="I866" s="1178"/>
      <c r="J866" s="1178"/>
      <c r="K866" s="1178"/>
      <c r="L866" s="1178"/>
      <c r="M866" s="1178"/>
      <c r="N866" s="1178"/>
      <c r="O866" s="1178"/>
      <c r="P866" s="1178"/>
      <c r="Q866" s="1178"/>
      <c r="R866" s="1178"/>
      <c r="S866" s="1178"/>
      <c r="T866" s="1178"/>
      <c r="U866" s="1178"/>
      <c r="V866" s="1178"/>
      <c r="W866" s="1178"/>
      <c r="X866" s="1178"/>
      <c r="Y866" s="1178"/>
      <c r="Z866" s="1178"/>
    </row>
    <row r="867" spans="1:26" ht="22.5" customHeight="1">
      <c r="A867" s="1178"/>
      <c r="B867" s="1178"/>
      <c r="C867" s="1178"/>
      <c r="D867" s="1178"/>
      <c r="E867" s="1178"/>
      <c r="F867" s="1178"/>
      <c r="G867" s="1178"/>
      <c r="H867" s="1178"/>
      <c r="I867" s="1178"/>
      <c r="J867" s="1178"/>
      <c r="K867" s="1178"/>
      <c r="L867" s="1178"/>
      <c r="M867" s="1178"/>
      <c r="N867" s="1178"/>
      <c r="O867" s="1178"/>
      <c r="P867" s="1178"/>
      <c r="Q867" s="1178"/>
      <c r="R867" s="1178"/>
      <c r="S867" s="1178"/>
      <c r="T867" s="1178"/>
      <c r="U867" s="1178"/>
      <c r="V867" s="1178"/>
      <c r="W867" s="1178"/>
      <c r="X867" s="1178"/>
      <c r="Y867" s="1178"/>
      <c r="Z867" s="1178"/>
    </row>
    <row r="868" spans="1:26" ht="22.5" customHeight="1">
      <c r="A868" s="1178"/>
      <c r="B868" s="1178"/>
      <c r="C868" s="1178"/>
      <c r="D868" s="1178"/>
      <c r="E868" s="1178"/>
      <c r="F868" s="1178"/>
      <c r="G868" s="1178"/>
      <c r="H868" s="1178"/>
      <c r="I868" s="1178"/>
      <c r="J868" s="1178"/>
      <c r="K868" s="1178"/>
      <c r="L868" s="1178"/>
      <c r="M868" s="1178"/>
      <c r="N868" s="1178"/>
      <c r="O868" s="1178"/>
      <c r="P868" s="1178"/>
      <c r="Q868" s="1178"/>
      <c r="R868" s="1178"/>
      <c r="S868" s="1178"/>
      <c r="T868" s="1178"/>
      <c r="U868" s="1178"/>
      <c r="V868" s="1178"/>
      <c r="W868" s="1178"/>
      <c r="X868" s="1178"/>
      <c r="Y868" s="1178"/>
      <c r="Z868" s="1178"/>
    </row>
    <row r="869" spans="1:26" ht="22.5" customHeight="1">
      <c r="A869" s="1178"/>
      <c r="B869" s="1178"/>
      <c r="C869" s="1178"/>
      <c r="D869" s="1178"/>
      <c r="E869" s="1178"/>
      <c r="F869" s="1178"/>
      <c r="G869" s="1178"/>
      <c r="H869" s="1178"/>
      <c r="I869" s="1178"/>
      <c r="J869" s="1178"/>
      <c r="K869" s="1178"/>
      <c r="L869" s="1178"/>
      <c r="M869" s="1178"/>
      <c r="N869" s="1178"/>
      <c r="O869" s="1178"/>
      <c r="P869" s="1178"/>
      <c r="Q869" s="1178"/>
      <c r="R869" s="1178"/>
      <c r="S869" s="1178"/>
      <c r="T869" s="1178"/>
      <c r="U869" s="1178"/>
      <c r="V869" s="1178"/>
      <c r="W869" s="1178"/>
      <c r="X869" s="1178"/>
      <c r="Y869" s="1178"/>
      <c r="Z869" s="1178"/>
    </row>
    <row r="870" spans="1:26" ht="22.5" customHeight="1">
      <c r="A870" s="1178"/>
      <c r="B870" s="1178"/>
      <c r="C870" s="1178"/>
      <c r="D870" s="1178"/>
      <c r="E870" s="1178"/>
      <c r="F870" s="1178"/>
      <c r="G870" s="1178"/>
      <c r="H870" s="1178"/>
      <c r="I870" s="1178"/>
      <c r="J870" s="1178"/>
      <c r="K870" s="1178"/>
      <c r="L870" s="1178"/>
      <c r="M870" s="1178"/>
      <c r="N870" s="1178"/>
      <c r="O870" s="1178"/>
      <c r="P870" s="1178"/>
      <c r="Q870" s="1178"/>
      <c r="R870" s="1178"/>
      <c r="S870" s="1178"/>
      <c r="T870" s="1178"/>
      <c r="U870" s="1178"/>
      <c r="V870" s="1178"/>
      <c r="W870" s="1178"/>
      <c r="X870" s="1178"/>
      <c r="Y870" s="1178"/>
      <c r="Z870" s="1178"/>
    </row>
    <row r="871" spans="1:26" ht="22.5" customHeight="1">
      <c r="A871" s="1178"/>
      <c r="B871" s="1178"/>
      <c r="C871" s="1178"/>
      <c r="D871" s="1178"/>
      <c r="E871" s="1178"/>
      <c r="F871" s="1178"/>
      <c r="G871" s="1178"/>
      <c r="H871" s="1178"/>
      <c r="I871" s="1178"/>
      <c r="J871" s="1178"/>
      <c r="K871" s="1178"/>
      <c r="L871" s="1178"/>
      <c r="M871" s="1178"/>
      <c r="N871" s="1178"/>
      <c r="O871" s="1178"/>
      <c r="P871" s="1178"/>
      <c r="Q871" s="1178"/>
      <c r="R871" s="1178"/>
      <c r="S871" s="1178"/>
      <c r="T871" s="1178"/>
      <c r="U871" s="1178"/>
      <c r="V871" s="1178"/>
      <c r="W871" s="1178"/>
      <c r="X871" s="1178"/>
      <c r="Y871" s="1178"/>
      <c r="Z871" s="1178"/>
    </row>
    <row r="872" spans="1:26" ht="22.5" customHeight="1">
      <c r="A872" s="1178"/>
      <c r="B872" s="1178"/>
      <c r="C872" s="1178"/>
      <c r="D872" s="1178"/>
      <c r="E872" s="1178"/>
      <c r="F872" s="1178"/>
      <c r="G872" s="1178"/>
      <c r="H872" s="1178"/>
      <c r="I872" s="1178"/>
      <c r="J872" s="1178"/>
      <c r="K872" s="1178"/>
      <c r="L872" s="1178"/>
      <c r="M872" s="1178"/>
      <c r="N872" s="1178"/>
      <c r="O872" s="1178"/>
      <c r="P872" s="1178"/>
      <c r="Q872" s="1178"/>
      <c r="R872" s="1178"/>
      <c r="S872" s="1178"/>
      <c r="T872" s="1178"/>
      <c r="U872" s="1178"/>
      <c r="V872" s="1178"/>
      <c r="W872" s="1178"/>
      <c r="X872" s="1178"/>
      <c r="Y872" s="1178"/>
      <c r="Z872" s="1178"/>
    </row>
    <row r="873" spans="1:26" ht="22.5" customHeight="1">
      <c r="A873" s="1178"/>
      <c r="B873" s="1178"/>
      <c r="C873" s="1178"/>
      <c r="D873" s="1178"/>
      <c r="E873" s="1178"/>
      <c r="F873" s="1178"/>
      <c r="G873" s="1178"/>
      <c r="H873" s="1178"/>
      <c r="I873" s="1178"/>
      <c r="J873" s="1178"/>
      <c r="K873" s="1178"/>
      <c r="L873" s="1178"/>
      <c r="M873" s="1178"/>
      <c r="N873" s="1178"/>
      <c r="O873" s="1178"/>
      <c r="P873" s="1178"/>
      <c r="Q873" s="1178"/>
      <c r="R873" s="1178"/>
      <c r="S873" s="1178"/>
      <c r="T873" s="1178"/>
      <c r="U873" s="1178"/>
      <c r="V873" s="1178"/>
      <c r="W873" s="1178"/>
      <c r="X873" s="1178"/>
      <c r="Y873" s="1178"/>
      <c r="Z873" s="1178"/>
    </row>
    <row r="874" spans="1:26" ht="22.5" customHeight="1">
      <c r="A874" s="1178"/>
      <c r="B874" s="1178"/>
      <c r="C874" s="1178"/>
      <c r="D874" s="1178"/>
      <c r="E874" s="1178"/>
      <c r="F874" s="1178"/>
      <c r="G874" s="1178"/>
      <c r="H874" s="1178"/>
      <c r="I874" s="1178"/>
      <c r="J874" s="1178"/>
      <c r="K874" s="1178"/>
      <c r="L874" s="1178"/>
      <c r="M874" s="1178"/>
      <c r="N874" s="1178"/>
      <c r="O874" s="1178"/>
      <c r="P874" s="1178"/>
      <c r="Q874" s="1178"/>
      <c r="R874" s="1178"/>
      <c r="S874" s="1178"/>
      <c r="T874" s="1178"/>
      <c r="U874" s="1178"/>
      <c r="V874" s="1178"/>
      <c r="W874" s="1178"/>
      <c r="X874" s="1178"/>
      <c r="Y874" s="1178"/>
      <c r="Z874" s="1178"/>
    </row>
    <row r="875" spans="1:26" ht="22.5" customHeight="1">
      <c r="A875" s="1178"/>
      <c r="B875" s="1178"/>
      <c r="C875" s="1178"/>
      <c r="D875" s="1178"/>
      <c r="E875" s="1178"/>
      <c r="F875" s="1178"/>
      <c r="G875" s="1178"/>
      <c r="H875" s="1178"/>
      <c r="I875" s="1178"/>
      <c r="J875" s="1178"/>
      <c r="K875" s="1178"/>
      <c r="L875" s="1178"/>
      <c r="M875" s="1178"/>
      <c r="N875" s="1178"/>
      <c r="O875" s="1178"/>
      <c r="P875" s="1178"/>
      <c r="Q875" s="1178"/>
      <c r="R875" s="1178"/>
      <c r="S875" s="1178"/>
      <c r="T875" s="1178"/>
      <c r="U875" s="1178"/>
      <c r="V875" s="1178"/>
      <c r="W875" s="1178"/>
      <c r="X875" s="1178"/>
      <c r="Y875" s="1178"/>
      <c r="Z875" s="1178"/>
    </row>
    <row r="876" spans="1:26" ht="22.5" customHeight="1">
      <c r="A876" s="1178"/>
      <c r="B876" s="1178"/>
      <c r="C876" s="1178"/>
      <c r="D876" s="1178"/>
      <c r="E876" s="1178"/>
      <c r="F876" s="1178"/>
      <c r="G876" s="1178"/>
      <c r="H876" s="1178"/>
      <c r="I876" s="1178"/>
      <c r="J876" s="1178"/>
      <c r="K876" s="1178"/>
      <c r="L876" s="1178"/>
      <c r="M876" s="1178"/>
      <c r="N876" s="1178"/>
      <c r="O876" s="1178"/>
      <c r="P876" s="1178"/>
      <c r="Q876" s="1178"/>
      <c r="R876" s="1178"/>
      <c r="S876" s="1178"/>
      <c r="T876" s="1178"/>
      <c r="U876" s="1178"/>
      <c r="V876" s="1178"/>
      <c r="W876" s="1178"/>
      <c r="X876" s="1178"/>
      <c r="Y876" s="1178"/>
      <c r="Z876" s="1178"/>
    </row>
    <row r="877" spans="1:26" ht="22.5" customHeight="1">
      <c r="A877" s="1178"/>
      <c r="B877" s="1178"/>
      <c r="C877" s="1178"/>
      <c r="D877" s="1178"/>
      <c r="E877" s="1178"/>
      <c r="F877" s="1178"/>
      <c r="G877" s="1178"/>
      <c r="H877" s="1178"/>
      <c r="I877" s="1178"/>
      <c r="J877" s="1178"/>
      <c r="K877" s="1178"/>
      <c r="L877" s="1178"/>
      <c r="M877" s="1178"/>
      <c r="N877" s="1178"/>
      <c r="O877" s="1178"/>
      <c r="P877" s="1178"/>
      <c r="Q877" s="1178"/>
      <c r="R877" s="1178"/>
      <c r="S877" s="1178"/>
      <c r="T877" s="1178"/>
      <c r="U877" s="1178"/>
      <c r="V877" s="1178"/>
      <c r="W877" s="1178"/>
      <c r="X877" s="1178"/>
      <c r="Y877" s="1178"/>
      <c r="Z877" s="1178"/>
    </row>
    <row r="878" spans="1:26" ht="22.5" customHeight="1">
      <c r="A878" s="1178"/>
      <c r="B878" s="1178"/>
      <c r="C878" s="1178"/>
      <c r="D878" s="1178"/>
      <c r="E878" s="1178"/>
      <c r="F878" s="1178"/>
      <c r="G878" s="1178"/>
      <c r="H878" s="1178"/>
      <c r="I878" s="1178"/>
      <c r="J878" s="1178"/>
      <c r="K878" s="1178"/>
      <c r="L878" s="1178"/>
      <c r="M878" s="1178"/>
      <c r="N878" s="1178"/>
      <c r="O878" s="1178"/>
      <c r="P878" s="1178"/>
      <c r="Q878" s="1178"/>
      <c r="R878" s="1178"/>
      <c r="S878" s="1178"/>
      <c r="T878" s="1178"/>
      <c r="U878" s="1178"/>
      <c r="V878" s="1178"/>
      <c r="W878" s="1178"/>
      <c r="X878" s="1178"/>
      <c r="Y878" s="1178"/>
      <c r="Z878" s="1178"/>
    </row>
    <row r="879" spans="1:26" ht="22.5" customHeight="1">
      <c r="A879" s="1178"/>
      <c r="B879" s="1178"/>
      <c r="C879" s="1178"/>
      <c r="D879" s="1178"/>
      <c r="E879" s="1178"/>
      <c r="F879" s="1178"/>
      <c r="G879" s="1178"/>
      <c r="H879" s="1178"/>
      <c r="I879" s="1178"/>
      <c r="J879" s="1178"/>
      <c r="K879" s="1178"/>
      <c r="L879" s="1178"/>
      <c r="M879" s="1178"/>
      <c r="N879" s="1178"/>
      <c r="O879" s="1178"/>
      <c r="P879" s="1178"/>
      <c r="Q879" s="1178"/>
      <c r="R879" s="1178"/>
      <c r="S879" s="1178"/>
      <c r="T879" s="1178"/>
      <c r="U879" s="1178"/>
      <c r="V879" s="1178"/>
      <c r="W879" s="1178"/>
      <c r="X879" s="1178"/>
      <c r="Y879" s="1178"/>
      <c r="Z879" s="1178"/>
    </row>
    <row r="880" spans="1:26" ht="22.5" customHeight="1">
      <c r="A880" s="1178"/>
      <c r="B880" s="1178"/>
      <c r="C880" s="1178"/>
      <c r="D880" s="1178"/>
      <c r="E880" s="1178"/>
      <c r="F880" s="1178"/>
      <c r="G880" s="1178"/>
      <c r="H880" s="1178"/>
      <c r="I880" s="1178"/>
      <c r="J880" s="1178"/>
      <c r="K880" s="1178"/>
      <c r="L880" s="1178"/>
      <c r="M880" s="1178"/>
      <c r="N880" s="1178"/>
      <c r="O880" s="1178"/>
      <c r="P880" s="1178"/>
      <c r="Q880" s="1178"/>
      <c r="R880" s="1178"/>
      <c r="S880" s="1178"/>
      <c r="T880" s="1178"/>
      <c r="U880" s="1178"/>
      <c r="V880" s="1178"/>
      <c r="W880" s="1178"/>
      <c r="X880" s="1178"/>
      <c r="Y880" s="1178"/>
      <c r="Z880" s="1178"/>
    </row>
    <row r="881" spans="1:26" ht="22.5" customHeight="1">
      <c r="A881" s="1178"/>
      <c r="B881" s="1178"/>
      <c r="C881" s="1178"/>
      <c r="D881" s="1178"/>
      <c r="E881" s="1178"/>
      <c r="F881" s="1178"/>
      <c r="G881" s="1178"/>
      <c r="H881" s="1178"/>
      <c r="I881" s="1178"/>
      <c r="J881" s="1178"/>
      <c r="K881" s="1178"/>
      <c r="L881" s="1178"/>
      <c r="M881" s="1178"/>
      <c r="N881" s="1178"/>
      <c r="O881" s="1178"/>
      <c r="P881" s="1178"/>
      <c r="Q881" s="1178"/>
      <c r="R881" s="1178"/>
      <c r="S881" s="1178"/>
      <c r="T881" s="1178"/>
      <c r="U881" s="1178"/>
      <c r="V881" s="1178"/>
      <c r="W881" s="1178"/>
      <c r="X881" s="1178"/>
      <c r="Y881" s="1178"/>
      <c r="Z881" s="1178"/>
    </row>
    <row r="882" spans="1:26" ht="22.5" customHeight="1">
      <c r="A882" s="1178"/>
      <c r="B882" s="1178"/>
      <c r="C882" s="1178"/>
      <c r="D882" s="1178"/>
      <c r="E882" s="1178"/>
      <c r="F882" s="1178"/>
      <c r="G882" s="1178"/>
      <c r="H882" s="1178"/>
      <c r="I882" s="1178"/>
      <c r="J882" s="1178"/>
      <c r="K882" s="1178"/>
      <c r="L882" s="1178"/>
      <c r="M882" s="1178"/>
      <c r="N882" s="1178"/>
      <c r="O882" s="1178"/>
      <c r="P882" s="1178"/>
      <c r="Q882" s="1178"/>
      <c r="R882" s="1178"/>
      <c r="S882" s="1178"/>
      <c r="T882" s="1178"/>
      <c r="U882" s="1178"/>
      <c r="V882" s="1178"/>
      <c r="W882" s="1178"/>
      <c r="X882" s="1178"/>
      <c r="Y882" s="1178"/>
      <c r="Z882" s="1178"/>
    </row>
    <row r="883" spans="1:26" ht="22.5" customHeight="1">
      <c r="A883" s="1178"/>
      <c r="B883" s="1178"/>
      <c r="C883" s="1178"/>
      <c r="D883" s="1178"/>
      <c r="E883" s="1178"/>
      <c r="F883" s="1178"/>
      <c r="G883" s="1178"/>
      <c r="H883" s="1178"/>
      <c r="I883" s="1178"/>
      <c r="J883" s="1178"/>
      <c r="K883" s="1178"/>
      <c r="L883" s="1178"/>
      <c r="M883" s="1178"/>
      <c r="N883" s="1178"/>
      <c r="O883" s="1178"/>
      <c r="P883" s="1178"/>
      <c r="Q883" s="1178"/>
      <c r="R883" s="1178"/>
      <c r="S883" s="1178"/>
      <c r="T883" s="1178"/>
      <c r="U883" s="1178"/>
      <c r="V883" s="1178"/>
      <c r="W883" s="1178"/>
      <c r="X883" s="1178"/>
      <c r="Y883" s="1178"/>
      <c r="Z883" s="1178"/>
    </row>
    <row r="884" spans="1:26" ht="22.5" customHeight="1">
      <c r="A884" s="1178"/>
      <c r="B884" s="1178"/>
      <c r="C884" s="1178"/>
      <c r="D884" s="1178"/>
      <c r="E884" s="1178"/>
      <c r="F884" s="1178"/>
      <c r="G884" s="1178"/>
      <c r="H884" s="1178"/>
      <c r="I884" s="1178"/>
      <c r="J884" s="1178"/>
      <c r="K884" s="1178"/>
      <c r="L884" s="1178"/>
      <c r="M884" s="1178"/>
      <c r="N884" s="1178"/>
      <c r="O884" s="1178"/>
      <c r="P884" s="1178"/>
      <c r="Q884" s="1178"/>
      <c r="R884" s="1178"/>
      <c r="S884" s="1178"/>
      <c r="T884" s="1178"/>
      <c r="U884" s="1178"/>
      <c r="V884" s="1178"/>
      <c r="W884" s="1178"/>
      <c r="X884" s="1178"/>
      <c r="Y884" s="1178"/>
      <c r="Z884" s="1178"/>
    </row>
    <row r="885" spans="1:26" ht="22.5" customHeight="1">
      <c r="A885" s="1178"/>
      <c r="B885" s="1178"/>
      <c r="C885" s="1178"/>
      <c r="D885" s="1178"/>
      <c r="E885" s="1178"/>
      <c r="F885" s="1178"/>
      <c r="G885" s="1178"/>
      <c r="H885" s="1178"/>
      <c r="I885" s="1178"/>
      <c r="J885" s="1178"/>
      <c r="K885" s="1178"/>
      <c r="L885" s="1178"/>
      <c r="M885" s="1178"/>
      <c r="N885" s="1178"/>
      <c r="O885" s="1178"/>
      <c r="P885" s="1178"/>
      <c r="Q885" s="1178"/>
      <c r="R885" s="1178"/>
      <c r="S885" s="1178"/>
      <c r="T885" s="1178"/>
      <c r="U885" s="1178"/>
      <c r="V885" s="1178"/>
      <c r="W885" s="1178"/>
      <c r="X885" s="1178"/>
      <c r="Y885" s="1178"/>
      <c r="Z885" s="1178"/>
    </row>
    <row r="886" spans="1:26" ht="22.5" customHeight="1">
      <c r="A886" s="1178"/>
      <c r="B886" s="1178"/>
      <c r="C886" s="1178"/>
      <c r="D886" s="1178"/>
      <c r="E886" s="1178"/>
      <c r="F886" s="1178"/>
      <c r="G886" s="1178"/>
      <c r="H886" s="1178"/>
      <c r="I886" s="1178"/>
      <c r="J886" s="1178"/>
      <c r="K886" s="1178"/>
      <c r="L886" s="1178"/>
      <c r="M886" s="1178"/>
      <c r="N886" s="1178"/>
      <c r="O886" s="1178"/>
      <c r="P886" s="1178"/>
      <c r="Q886" s="1178"/>
      <c r="R886" s="1178"/>
      <c r="S886" s="1178"/>
      <c r="T886" s="1178"/>
      <c r="U886" s="1178"/>
      <c r="V886" s="1178"/>
      <c r="W886" s="1178"/>
      <c r="X886" s="1178"/>
      <c r="Y886" s="1178"/>
      <c r="Z886" s="1178"/>
    </row>
    <row r="887" spans="1:26" ht="22.5" customHeight="1">
      <c r="A887" s="1178"/>
      <c r="B887" s="1178"/>
      <c r="C887" s="1178"/>
      <c r="D887" s="1178"/>
      <c r="E887" s="1178"/>
      <c r="F887" s="1178"/>
      <c r="G887" s="1178"/>
      <c r="H887" s="1178"/>
      <c r="I887" s="1178"/>
      <c r="J887" s="1178"/>
      <c r="K887" s="1178"/>
      <c r="L887" s="1178"/>
      <c r="M887" s="1178"/>
      <c r="N887" s="1178"/>
      <c r="O887" s="1178"/>
      <c r="P887" s="1178"/>
      <c r="Q887" s="1178"/>
      <c r="R887" s="1178"/>
      <c r="S887" s="1178"/>
      <c r="T887" s="1178"/>
      <c r="U887" s="1178"/>
      <c r="V887" s="1178"/>
      <c r="W887" s="1178"/>
      <c r="X887" s="1178"/>
      <c r="Y887" s="1178"/>
      <c r="Z887" s="1178"/>
    </row>
    <row r="888" spans="1:26" ht="22.5" customHeight="1">
      <c r="A888" s="1178"/>
      <c r="B888" s="1178"/>
      <c r="C888" s="1178"/>
      <c r="D888" s="1178"/>
      <c r="E888" s="1178"/>
      <c r="F888" s="1178"/>
      <c r="G888" s="1178"/>
      <c r="H888" s="1178"/>
      <c r="I888" s="1178"/>
      <c r="J888" s="1178"/>
      <c r="K888" s="1178"/>
      <c r="L888" s="1178"/>
      <c r="M888" s="1178"/>
      <c r="N888" s="1178"/>
      <c r="O888" s="1178"/>
      <c r="P888" s="1178"/>
      <c r="Q888" s="1178"/>
      <c r="R888" s="1178"/>
      <c r="S888" s="1178"/>
      <c r="T888" s="1178"/>
      <c r="U888" s="1178"/>
      <c r="V888" s="1178"/>
      <c r="W888" s="1178"/>
      <c r="X888" s="1178"/>
      <c r="Y888" s="1178"/>
      <c r="Z888" s="1178"/>
    </row>
    <row r="889" spans="1:26" ht="22.5" customHeight="1">
      <c r="A889" s="1178"/>
      <c r="B889" s="1178"/>
      <c r="C889" s="1178"/>
      <c r="D889" s="1178"/>
      <c r="E889" s="1178"/>
      <c r="F889" s="1178"/>
      <c r="G889" s="1178"/>
      <c r="H889" s="1178"/>
      <c r="I889" s="1178"/>
      <c r="J889" s="1178"/>
      <c r="K889" s="1178"/>
      <c r="L889" s="1178"/>
      <c r="M889" s="1178"/>
      <c r="N889" s="1178"/>
      <c r="O889" s="1178"/>
      <c r="P889" s="1178"/>
      <c r="Q889" s="1178"/>
      <c r="R889" s="1178"/>
      <c r="S889" s="1178"/>
      <c r="T889" s="1178"/>
      <c r="U889" s="1178"/>
      <c r="V889" s="1178"/>
      <c r="W889" s="1178"/>
      <c r="X889" s="1178"/>
      <c r="Y889" s="1178"/>
      <c r="Z889" s="1178"/>
    </row>
    <row r="890" spans="1:26" ht="22.5" customHeight="1">
      <c r="A890" s="1178"/>
      <c r="B890" s="1178"/>
      <c r="C890" s="1178"/>
      <c r="D890" s="1178"/>
      <c r="E890" s="1178"/>
      <c r="F890" s="1178"/>
      <c r="G890" s="1178"/>
      <c r="H890" s="1178"/>
      <c r="I890" s="1178"/>
      <c r="J890" s="1178"/>
      <c r="K890" s="1178"/>
      <c r="L890" s="1178"/>
      <c r="M890" s="1178"/>
      <c r="N890" s="1178"/>
      <c r="O890" s="1178"/>
      <c r="P890" s="1178"/>
      <c r="Q890" s="1178"/>
      <c r="R890" s="1178"/>
      <c r="S890" s="1178"/>
      <c r="T890" s="1178"/>
      <c r="U890" s="1178"/>
      <c r="V890" s="1178"/>
      <c r="W890" s="1178"/>
      <c r="X890" s="1178"/>
      <c r="Y890" s="1178"/>
      <c r="Z890" s="1178"/>
    </row>
    <row r="891" spans="1:26" ht="22.5" customHeight="1">
      <c r="A891" s="1178"/>
      <c r="B891" s="1178"/>
      <c r="C891" s="1178"/>
      <c r="D891" s="1178"/>
      <c r="E891" s="1178"/>
      <c r="F891" s="1178"/>
      <c r="G891" s="1178"/>
      <c r="H891" s="1178"/>
      <c r="I891" s="1178"/>
      <c r="J891" s="1178"/>
      <c r="K891" s="1178"/>
      <c r="L891" s="1178"/>
      <c r="M891" s="1178"/>
      <c r="N891" s="1178"/>
      <c r="O891" s="1178"/>
      <c r="P891" s="1178"/>
      <c r="Q891" s="1178"/>
      <c r="R891" s="1178"/>
      <c r="S891" s="1178"/>
      <c r="T891" s="1178"/>
      <c r="U891" s="1178"/>
      <c r="V891" s="1178"/>
      <c r="W891" s="1178"/>
      <c r="X891" s="1178"/>
      <c r="Y891" s="1178"/>
      <c r="Z891" s="1178"/>
    </row>
    <row r="892" spans="1:26" ht="22.5" customHeight="1">
      <c r="A892" s="1178"/>
      <c r="B892" s="1178"/>
      <c r="C892" s="1178"/>
      <c r="D892" s="1178"/>
      <c r="E892" s="1178"/>
      <c r="F892" s="1178"/>
      <c r="G892" s="1178"/>
      <c r="H892" s="1178"/>
      <c r="I892" s="1178"/>
      <c r="J892" s="1178"/>
      <c r="K892" s="1178"/>
      <c r="L892" s="1178"/>
      <c r="M892" s="1178"/>
      <c r="N892" s="1178"/>
      <c r="O892" s="1178"/>
      <c r="P892" s="1178"/>
      <c r="Q892" s="1178"/>
      <c r="R892" s="1178"/>
      <c r="S892" s="1178"/>
      <c r="T892" s="1178"/>
      <c r="U892" s="1178"/>
      <c r="V892" s="1178"/>
      <c r="W892" s="1178"/>
      <c r="X892" s="1178"/>
      <c r="Y892" s="1178"/>
      <c r="Z892" s="1178"/>
    </row>
    <row r="893" spans="1:26" ht="22.5" customHeight="1">
      <c r="A893" s="1178"/>
      <c r="B893" s="1178"/>
      <c r="C893" s="1178"/>
      <c r="D893" s="1178"/>
      <c r="E893" s="1178"/>
      <c r="F893" s="1178"/>
      <c r="G893" s="1178"/>
      <c r="H893" s="1178"/>
      <c r="I893" s="1178"/>
      <c r="J893" s="1178"/>
      <c r="K893" s="1178"/>
      <c r="L893" s="1178"/>
      <c r="M893" s="1178"/>
      <c r="N893" s="1178"/>
      <c r="O893" s="1178"/>
      <c r="P893" s="1178"/>
      <c r="Q893" s="1178"/>
      <c r="R893" s="1178"/>
      <c r="S893" s="1178"/>
      <c r="T893" s="1178"/>
      <c r="U893" s="1178"/>
      <c r="V893" s="1178"/>
      <c r="W893" s="1178"/>
      <c r="X893" s="1178"/>
      <c r="Y893" s="1178"/>
      <c r="Z893" s="1178"/>
    </row>
    <row r="894" spans="1:26" ht="22.5" customHeight="1">
      <c r="A894" s="1178"/>
      <c r="B894" s="1178"/>
      <c r="C894" s="1178"/>
      <c r="D894" s="1178"/>
      <c r="E894" s="1178"/>
      <c r="F894" s="1178"/>
      <c r="G894" s="1178"/>
      <c r="H894" s="1178"/>
      <c r="I894" s="1178"/>
      <c r="J894" s="1178"/>
      <c r="K894" s="1178"/>
      <c r="L894" s="1178"/>
      <c r="M894" s="1178"/>
      <c r="N894" s="1178"/>
      <c r="O894" s="1178"/>
      <c r="P894" s="1178"/>
      <c r="Q894" s="1178"/>
      <c r="R894" s="1178"/>
      <c r="S894" s="1178"/>
      <c r="T894" s="1178"/>
      <c r="U894" s="1178"/>
      <c r="V894" s="1178"/>
      <c r="W894" s="1178"/>
      <c r="X894" s="1178"/>
      <c r="Y894" s="1178"/>
      <c r="Z894" s="1178"/>
    </row>
    <row r="895" spans="1:26" ht="22.5" customHeight="1">
      <c r="A895" s="1178"/>
      <c r="B895" s="1178"/>
      <c r="C895" s="1178"/>
      <c r="D895" s="1178"/>
      <c r="E895" s="1178"/>
      <c r="F895" s="1178"/>
      <c r="G895" s="1178"/>
      <c r="H895" s="1178"/>
      <c r="I895" s="1178"/>
      <c r="J895" s="1178"/>
      <c r="K895" s="1178"/>
      <c r="L895" s="1178"/>
      <c r="M895" s="1178"/>
      <c r="N895" s="1178"/>
      <c r="O895" s="1178"/>
      <c r="P895" s="1178"/>
      <c r="Q895" s="1178"/>
      <c r="R895" s="1178"/>
      <c r="S895" s="1178"/>
      <c r="T895" s="1178"/>
      <c r="U895" s="1178"/>
      <c r="V895" s="1178"/>
      <c r="W895" s="1178"/>
      <c r="X895" s="1178"/>
      <c r="Y895" s="1178"/>
      <c r="Z895" s="1178"/>
    </row>
    <row r="896" spans="1:26" ht="22.5" customHeight="1">
      <c r="A896" s="1178"/>
      <c r="B896" s="1178"/>
      <c r="C896" s="1178"/>
      <c r="D896" s="1178"/>
      <c r="E896" s="1178"/>
      <c r="F896" s="1178"/>
      <c r="G896" s="1178"/>
      <c r="H896" s="1178"/>
      <c r="I896" s="1178"/>
      <c r="J896" s="1178"/>
      <c r="K896" s="1178"/>
      <c r="L896" s="1178"/>
      <c r="M896" s="1178"/>
      <c r="N896" s="1178"/>
      <c r="O896" s="1178"/>
      <c r="P896" s="1178"/>
      <c r="Q896" s="1178"/>
      <c r="R896" s="1178"/>
      <c r="S896" s="1178"/>
      <c r="T896" s="1178"/>
      <c r="U896" s="1178"/>
      <c r="V896" s="1178"/>
      <c r="W896" s="1178"/>
      <c r="X896" s="1178"/>
      <c r="Y896" s="1178"/>
      <c r="Z896" s="1178"/>
    </row>
    <row r="897" spans="1:26" ht="22.5" customHeight="1">
      <c r="A897" s="1178"/>
      <c r="B897" s="1178"/>
      <c r="C897" s="1178"/>
      <c r="D897" s="1178"/>
      <c r="E897" s="1178"/>
      <c r="F897" s="1178"/>
      <c r="G897" s="1178"/>
      <c r="H897" s="1178"/>
      <c r="I897" s="1178"/>
      <c r="J897" s="1178"/>
      <c r="K897" s="1178"/>
      <c r="L897" s="1178"/>
      <c r="M897" s="1178"/>
      <c r="N897" s="1178"/>
      <c r="O897" s="1178"/>
      <c r="P897" s="1178"/>
      <c r="Q897" s="1178"/>
      <c r="R897" s="1178"/>
      <c r="S897" s="1178"/>
      <c r="T897" s="1178"/>
      <c r="U897" s="1178"/>
      <c r="V897" s="1178"/>
      <c r="W897" s="1178"/>
      <c r="X897" s="1178"/>
      <c r="Y897" s="1178"/>
      <c r="Z897" s="1178"/>
    </row>
    <row r="898" spans="1:26" ht="22.5" customHeight="1">
      <c r="A898" s="1178"/>
      <c r="B898" s="1178"/>
      <c r="C898" s="1178"/>
      <c r="D898" s="1178"/>
      <c r="E898" s="1178"/>
      <c r="F898" s="1178"/>
      <c r="G898" s="1178"/>
      <c r="H898" s="1178"/>
      <c r="I898" s="1178"/>
      <c r="J898" s="1178"/>
      <c r="K898" s="1178"/>
      <c r="L898" s="1178"/>
      <c r="M898" s="1178"/>
      <c r="N898" s="1178"/>
      <c r="O898" s="1178"/>
      <c r="P898" s="1178"/>
      <c r="Q898" s="1178"/>
      <c r="R898" s="1178"/>
      <c r="S898" s="1178"/>
      <c r="T898" s="1178"/>
      <c r="U898" s="1178"/>
      <c r="V898" s="1178"/>
      <c r="W898" s="1178"/>
      <c r="X898" s="1178"/>
      <c r="Y898" s="1178"/>
      <c r="Z898" s="1178"/>
    </row>
    <row r="899" spans="1:26" ht="22.5" customHeight="1">
      <c r="A899" s="1178"/>
      <c r="B899" s="1178"/>
      <c r="C899" s="1178"/>
      <c r="D899" s="1178"/>
      <c r="E899" s="1178"/>
      <c r="F899" s="1178"/>
      <c r="G899" s="1178"/>
      <c r="H899" s="1178"/>
      <c r="I899" s="1178"/>
      <c r="J899" s="1178"/>
      <c r="K899" s="1178"/>
      <c r="L899" s="1178"/>
      <c r="M899" s="1178"/>
      <c r="N899" s="1178"/>
      <c r="O899" s="1178"/>
      <c r="P899" s="1178"/>
      <c r="Q899" s="1178"/>
      <c r="R899" s="1178"/>
      <c r="S899" s="1178"/>
      <c r="T899" s="1178"/>
      <c r="U899" s="1178"/>
      <c r="V899" s="1178"/>
      <c r="W899" s="1178"/>
      <c r="X899" s="1178"/>
      <c r="Y899" s="1178"/>
      <c r="Z899" s="1178"/>
    </row>
    <row r="900" spans="1:26" ht="22.5" customHeight="1">
      <c r="A900" s="1178"/>
      <c r="B900" s="1178"/>
      <c r="C900" s="1178"/>
      <c r="D900" s="1178"/>
      <c r="E900" s="1178"/>
      <c r="F900" s="1178"/>
      <c r="G900" s="1178"/>
      <c r="H900" s="1178"/>
      <c r="I900" s="1178"/>
      <c r="J900" s="1178"/>
      <c r="K900" s="1178"/>
      <c r="L900" s="1178"/>
      <c r="M900" s="1178"/>
      <c r="N900" s="1178"/>
      <c r="O900" s="1178"/>
      <c r="P900" s="1178"/>
      <c r="Q900" s="1178"/>
      <c r="R900" s="1178"/>
      <c r="S900" s="1178"/>
      <c r="T900" s="1178"/>
      <c r="U900" s="1178"/>
      <c r="V900" s="1178"/>
      <c r="W900" s="1178"/>
      <c r="X900" s="1178"/>
      <c r="Y900" s="1178"/>
      <c r="Z900" s="1178"/>
    </row>
    <row r="901" spans="1:26" ht="22.5" customHeight="1">
      <c r="A901" s="1178"/>
      <c r="B901" s="1178"/>
      <c r="C901" s="1178"/>
      <c r="D901" s="1178"/>
      <c r="E901" s="1178"/>
      <c r="F901" s="1178"/>
      <c r="G901" s="1178"/>
      <c r="H901" s="1178"/>
      <c r="I901" s="1178"/>
      <c r="J901" s="1178"/>
      <c r="K901" s="1178"/>
      <c r="L901" s="1178"/>
      <c r="M901" s="1178"/>
      <c r="N901" s="1178"/>
      <c r="O901" s="1178"/>
      <c r="P901" s="1178"/>
      <c r="Q901" s="1178"/>
      <c r="R901" s="1178"/>
      <c r="S901" s="1178"/>
      <c r="T901" s="1178"/>
      <c r="U901" s="1178"/>
      <c r="V901" s="1178"/>
      <c r="W901" s="1178"/>
      <c r="X901" s="1178"/>
      <c r="Y901" s="1178"/>
      <c r="Z901" s="1178"/>
    </row>
    <row r="902" spans="1:26" ht="22.5" customHeight="1">
      <c r="A902" s="1178"/>
      <c r="B902" s="1178"/>
      <c r="C902" s="1178"/>
      <c r="D902" s="1178"/>
      <c r="E902" s="1178"/>
      <c r="F902" s="1178"/>
      <c r="G902" s="1178"/>
      <c r="H902" s="1178"/>
      <c r="I902" s="1178"/>
      <c r="J902" s="1178"/>
      <c r="K902" s="1178"/>
      <c r="L902" s="1178"/>
      <c r="M902" s="1178"/>
      <c r="N902" s="1178"/>
      <c r="O902" s="1178"/>
      <c r="P902" s="1178"/>
      <c r="Q902" s="1178"/>
      <c r="R902" s="1178"/>
      <c r="S902" s="1178"/>
      <c r="T902" s="1178"/>
      <c r="U902" s="1178"/>
      <c r="V902" s="1178"/>
      <c r="W902" s="1178"/>
      <c r="X902" s="1178"/>
      <c r="Y902" s="1178"/>
      <c r="Z902" s="1178"/>
    </row>
    <row r="903" spans="1:26" ht="22.5" customHeight="1">
      <c r="A903" s="1178"/>
      <c r="B903" s="1178"/>
      <c r="C903" s="1178"/>
      <c r="D903" s="1178"/>
      <c r="E903" s="1178"/>
      <c r="F903" s="1178"/>
      <c r="G903" s="1178"/>
      <c r="H903" s="1178"/>
      <c r="I903" s="1178"/>
      <c r="J903" s="1178"/>
      <c r="K903" s="1178"/>
      <c r="L903" s="1178"/>
      <c r="M903" s="1178"/>
      <c r="N903" s="1178"/>
      <c r="O903" s="1178"/>
      <c r="P903" s="1178"/>
      <c r="Q903" s="1178"/>
      <c r="R903" s="1178"/>
      <c r="S903" s="1178"/>
      <c r="T903" s="1178"/>
      <c r="U903" s="1178"/>
      <c r="V903" s="1178"/>
      <c r="W903" s="1178"/>
      <c r="X903" s="1178"/>
      <c r="Y903" s="1178"/>
      <c r="Z903" s="1178"/>
    </row>
    <row r="904" spans="1:26" ht="22.5" customHeight="1">
      <c r="A904" s="1178"/>
      <c r="B904" s="1178"/>
      <c r="C904" s="1178"/>
      <c r="D904" s="1178"/>
      <c r="E904" s="1178"/>
      <c r="F904" s="1178"/>
      <c r="G904" s="1178"/>
      <c r="H904" s="1178"/>
      <c r="I904" s="1178"/>
      <c r="J904" s="1178"/>
      <c r="K904" s="1178"/>
      <c r="L904" s="1178"/>
      <c r="M904" s="1178"/>
      <c r="N904" s="1178"/>
      <c r="O904" s="1178"/>
      <c r="P904" s="1178"/>
      <c r="Q904" s="1178"/>
      <c r="R904" s="1178"/>
      <c r="S904" s="1178"/>
      <c r="T904" s="1178"/>
      <c r="U904" s="1178"/>
      <c r="V904" s="1178"/>
      <c r="W904" s="1178"/>
      <c r="X904" s="1178"/>
      <c r="Y904" s="1178"/>
      <c r="Z904" s="1178"/>
    </row>
    <row r="905" spans="1:26" ht="22.5" customHeight="1">
      <c r="A905" s="1178"/>
      <c r="B905" s="1178"/>
      <c r="C905" s="1178"/>
      <c r="D905" s="1178"/>
      <c r="E905" s="1178"/>
      <c r="F905" s="1178"/>
      <c r="G905" s="1178"/>
      <c r="H905" s="1178"/>
      <c r="I905" s="1178"/>
      <c r="J905" s="1178"/>
      <c r="K905" s="1178"/>
      <c r="L905" s="1178"/>
      <c r="M905" s="1178"/>
      <c r="N905" s="1178"/>
      <c r="O905" s="1178"/>
      <c r="P905" s="1178"/>
      <c r="Q905" s="1178"/>
      <c r="R905" s="1178"/>
      <c r="S905" s="1178"/>
      <c r="T905" s="1178"/>
      <c r="U905" s="1178"/>
      <c r="V905" s="1178"/>
      <c r="W905" s="1178"/>
      <c r="X905" s="1178"/>
      <c r="Y905" s="1178"/>
      <c r="Z905" s="1178"/>
    </row>
    <row r="906" spans="1:26" ht="22.5" customHeight="1">
      <c r="A906" s="1178"/>
      <c r="B906" s="1178"/>
      <c r="C906" s="1178"/>
      <c r="D906" s="1178"/>
      <c r="E906" s="1178"/>
      <c r="F906" s="1178"/>
      <c r="G906" s="1178"/>
      <c r="H906" s="1178"/>
      <c r="I906" s="1178"/>
      <c r="J906" s="1178"/>
      <c r="K906" s="1178"/>
      <c r="L906" s="1178"/>
      <c r="M906" s="1178"/>
      <c r="N906" s="1178"/>
      <c r="O906" s="1178"/>
      <c r="P906" s="1178"/>
      <c r="Q906" s="1178"/>
      <c r="R906" s="1178"/>
      <c r="S906" s="1178"/>
      <c r="T906" s="1178"/>
      <c r="U906" s="1178"/>
      <c r="V906" s="1178"/>
      <c r="W906" s="1178"/>
      <c r="X906" s="1178"/>
      <c r="Y906" s="1178"/>
      <c r="Z906" s="1178"/>
    </row>
    <row r="907" spans="1:26" ht="22.5" customHeight="1">
      <c r="A907" s="1178"/>
      <c r="B907" s="1178"/>
      <c r="C907" s="1178"/>
      <c r="D907" s="1178"/>
      <c r="E907" s="1178"/>
      <c r="F907" s="1178"/>
      <c r="G907" s="1178"/>
      <c r="H907" s="1178"/>
      <c r="I907" s="1178"/>
      <c r="J907" s="1178"/>
      <c r="K907" s="1178"/>
      <c r="L907" s="1178"/>
      <c r="M907" s="1178"/>
      <c r="N907" s="1178"/>
      <c r="O907" s="1178"/>
      <c r="P907" s="1178"/>
      <c r="Q907" s="1178"/>
      <c r="R907" s="1178"/>
      <c r="S907" s="1178"/>
      <c r="T907" s="1178"/>
      <c r="U907" s="1178"/>
      <c r="V907" s="1178"/>
      <c r="W907" s="1178"/>
      <c r="X907" s="1178"/>
      <c r="Y907" s="1178"/>
      <c r="Z907" s="1178"/>
    </row>
    <row r="908" spans="1:26" ht="22.5" customHeight="1">
      <c r="A908" s="1178"/>
      <c r="B908" s="1178"/>
      <c r="C908" s="1178"/>
      <c r="D908" s="1178"/>
      <c r="E908" s="1178"/>
      <c r="F908" s="1178"/>
      <c r="G908" s="1178"/>
      <c r="H908" s="1178"/>
      <c r="I908" s="1178"/>
      <c r="J908" s="1178"/>
      <c r="K908" s="1178"/>
      <c r="L908" s="1178"/>
      <c r="M908" s="1178"/>
      <c r="N908" s="1178"/>
      <c r="O908" s="1178"/>
      <c r="P908" s="1178"/>
      <c r="Q908" s="1178"/>
      <c r="R908" s="1178"/>
      <c r="S908" s="1178"/>
      <c r="T908" s="1178"/>
      <c r="U908" s="1178"/>
      <c r="V908" s="1178"/>
      <c r="W908" s="1178"/>
      <c r="X908" s="1178"/>
      <c r="Y908" s="1178"/>
      <c r="Z908" s="1178"/>
    </row>
    <row r="909" spans="1:26" ht="22.5" customHeight="1">
      <c r="A909" s="1178"/>
      <c r="B909" s="1178"/>
      <c r="C909" s="1178"/>
      <c r="D909" s="1178"/>
      <c r="E909" s="1178"/>
      <c r="F909" s="1178"/>
      <c r="G909" s="1178"/>
      <c r="H909" s="1178"/>
      <c r="I909" s="1178"/>
      <c r="J909" s="1178"/>
      <c r="K909" s="1178"/>
      <c r="L909" s="1178"/>
      <c r="M909" s="1178"/>
      <c r="N909" s="1178"/>
      <c r="O909" s="1178"/>
      <c r="P909" s="1178"/>
      <c r="Q909" s="1178"/>
      <c r="R909" s="1178"/>
      <c r="S909" s="1178"/>
      <c r="T909" s="1178"/>
      <c r="U909" s="1178"/>
      <c r="V909" s="1178"/>
      <c r="W909" s="1178"/>
      <c r="X909" s="1178"/>
      <c r="Y909" s="1178"/>
      <c r="Z909" s="1178"/>
    </row>
    <row r="910" spans="1:26" ht="22.5" customHeight="1">
      <c r="A910" s="1178"/>
      <c r="B910" s="1178"/>
      <c r="C910" s="1178"/>
      <c r="D910" s="1178"/>
      <c r="E910" s="1178"/>
      <c r="F910" s="1178"/>
      <c r="G910" s="1178"/>
      <c r="H910" s="1178"/>
      <c r="I910" s="1178"/>
      <c r="J910" s="1178"/>
      <c r="K910" s="1178"/>
      <c r="L910" s="1178"/>
      <c r="M910" s="1178"/>
      <c r="N910" s="1178"/>
      <c r="O910" s="1178"/>
      <c r="P910" s="1178"/>
      <c r="Q910" s="1178"/>
      <c r="R910" s="1178"/>
      <c r="S910" s="1178"/>
      <c r="T910" s="1178"/>
      <c r="U910" s="1178"/>
      <c r="V910" s="1178"/>
      <c r="W910" s="1178"/>
      <c r="X910" s="1178"/>
      <c r="Y910" s="1178"/>
      <c r="Z910" s="1178"/>
    </row>
    <row r="911" spans="1:26" ht="22.5" customHeight="1">
      <c r="A911" s="1178"/>
      <c r="B911" s="1178"/>
      <c r="C911" s="1178"/>
      <c r="D911" s="1178"/>
      <c r="E911" s="1178"/>
      <c r="F911" s="1178"/>
      <c r="G911" s="1178"/>
      <c r="H911" s="1178"/>
      <c r="I911" s="1178"/>
      <c r="J911" s="1178"/>
      <c r="K911" s="1178"/>
      <c r="L911" s="1178"/>
      <c r="M911" s="1178"/>
      <c r="N911" s="1178"/>
      <c r="O911" s="1178"/>
      <c r="P911" s="1178"/>
      <c r="Q911" s="1178"/>
      <c r="R911" s="1178"/>
      <c r="S911" s="1178"/>
      <c r="T911" s="1178"/>
      <c r="U911" s="1178"/>
      <c r="V911" s="1178"/>
      <c r="W911" s="1178"/>
      <c r="X911" s="1178"/>
      <c r="Y911" s="1178"/>
      <c r="Z911" s="1178"/>
    </row>
    <row r="912" spans="1:26" ht="22.5" customHeight="1">
      <c r="A912" s="1178"/>
      <c r="B912" s="1178"/>
      <c r="C912" s="1178"/>
      <c r="D912" s="1178"/>
      <c r="E912" s="1178"/>
      <c r="F912" s="1178"/>
      <c r="G912" s="1178"/>
      <c r="H912" s="1178"/>
      <c r="I912" s="1178"/>
      <c r="J912" s="1178"/>
      <c r="K912" s="1178"/>
      <c r="L912" s="1178"/>
      <c r="M912" s="1178"/>
      <c r="N912" s="1178"/>
      <c r="O912" s="1178"/>
      <c r="P912" s="1178"/>
      <c r="Q912" s="1178"/>
      <c r="R912" s="1178"/>
      <c r="S912" s="1178"/>
      <c r="T912" s="1178"/>
      <c r="U912" s="1178"/>
      <c r="V912" s="1178"/>
      <c r="W912" s="1178"/>
      <c r="X912" s="1178"/>
      <c r="Y912" s="1178"/>
      <c r="Z912" s="1178"/>
    </row>
    <row r="913" spans="1:26" ht="22.5" customHeight="1">
      <c r="A913" s="1178"/>
      <c r="B913" s="1178"/>
      <c r="C913" s="1178"/>
      <c r="D913" s="1178"/>
      <c r="E913" s="1178"/>
      <c r="F913" s="1178"/>
      <c r="G913" s="1178"/>
      <c r="H913" s="1178"/>
      <c r="I913" s="1178"/>
      <c r="J913" s="1178"/>
      <c r="K913" s="1178"/>
      <c r="L913" s="1178"/>
      <c r="M913" s="1178"/>
      <c r="N913" s="1178"/>
      <c r="O913" s="1178"/>
      <c r="P913" s="1178"/>
      <c r="Q913" s="1178"/>
      <c r="R913" s="1178"/>
      <c r="S913" s="1178"/>
      <c r="T913" s="1178"/>
      <c r="U913" s="1178"/>
      <c r="V913" s="1178"/>
      <c r="W913" s="1178"/>
      <c r="X913" s="1178"/>
      <c r="Y913" s="1178"/>
      <c r="Z913" s="1178"/>
    </row>
    <row r="914" spans="1:26" ht="22.5" customHeight="1">
      <c r="A914" s="1178"/>
      <c r="B914" s="1178"/>
      <c r="C914" s="1178"/>
      <c r="D914" s="1178"/>
      <c r="E914" s="1178"/>
      <c r="F914" s="1178"/>
      <c r="G914" s="1178"/>
      <c r="H914" s="1178"/>
      <c r="I914" s="1178"/>
      <c r="J914" s="1178"/>
      <c r="K914" s="1178"/>
      <c r="L914" s="1178"/>
      <c r="M914" s="1178"/>
      <c r="N914" s="1178"/>
      <c r="O914" s="1178"/>
      <c r="P914" s="1178"/>
      <c r="Q914" s="1178"/>
      <c r="R914" s="1178"/>
      <c r="S914" s="1178"/>
      <c r="T914" s="1178"/>
      <c r="U914" s="1178"/>
      <c r="V914" s="1178"/>
      <c r="W914" s="1178"/>
      <c r="X914" s="1178"/>
      <c r="Y914" s="1178"/>
      <c r="Z914" s="1178"/>
    </row>
    <row r="915" spans="1:26" ht="22.5" customHeight="1">
      <c r="A915" s="1178"/>
      <c r="B915" s="1178"/>
      <c r="C915" s="1178"/>
      <c r="D915" s="1178"/>
      <c r="E915" s="1178"/>
      <c r="F915" s="1178"/>
      <c r="G915" s="1178"/>
      <c r="H915" s="1178"/>
      <c r="I915" s="1178"/>
      <c r="J915" s="1178"/>
      <c r="K915" s="1178"/>
      <c r="L915" s="1178"/>
      <c r="M915" s="1178"/>
      <c r="N915" s="1178"/>
      <c r="O915" s="1178"/>
      <c r="P915" s="1178"/>
      <c r="Q915" s="1178"/>
      <c r="R915" s="1178"/>
      <c r="S915" s="1178"/>
      <c r="T915" s="1178"/>
      <c r="U915" s="1178"/>
      <c r="V915" s="1178"/>
      <c r="W915" s="1178"/>
      <c r="X915" s="1178"/>
      <c r="Y915" s="1178"/>
      <c r="Z915" s="1178"/>
    </row>
    <row r="916" spans="1:26" ht="22.5" customHeight="1">
      <c r="A916" s="1178"/>
      <c r="B916" s="1178"/>
      <c r="C916" s="1178"/>
      <c r="D916" s="1178"/>
      <c r="E916" s="1178"/>
      <c r="F916" s="1178"/>
      <c r="G916" s="1178"/>
      <c r="H916" s="1178"/>
      <c r="I916" s="1178"/>
      <c r="J916" s="1178"/>
      <c r="K916" s="1178"/>
      <c r="L916" s="1178"/>
      <c r="M916" s="1178"/>
      <c r="N916" s="1178"/>
      <c r="O916" s="1178"/>
      <c r="P916" s="1178"/>
      <c r="Q916" s="1178"/>
      <c r="R916" s="1178"/>
      <c r="S916" s="1178"/>
      <c r="T916" s="1178"/>
      <c r="U916" s="1178"/>
      <c r="V916" s="1178"/>
      <c r="W916" s="1178"/>
      <c r="X916" s="1178"/>
      <c r="Y916" s="1178"/>
      <c r="Z916" s="1178"/>
    </row>
    <row r="917" spans="1:26" ht="22.5" customHeight="1">
      <c r="A917" s="1178"/>
      <c r="B917" s="1178"/>
      <c r="C917" s="1178"/>
      <c r="D917" s="1178"/>
      <c r="E917" s="1178"/>
      <c r="F917" s="1178"/>
      <c r="G917" s="1178"/>
      <c r="H917" s="1178"/>
      <c r="I917" s="1178"/>
      <c r="J917" s="1178"/>
      <c r="K917" s="1178"/>
      <c r="L917" s="1178"/>
      <c r="M917" s="1178"/>
      <c r="N917" s="1178"/>
      <c r="O917" s="1178"/>
      <c r="P917" s="1178"/>
      <c r="Q917" s="1178"/>
      <c r="R917" s="1178"/>
      <c r="S917" s="1178"/>
      <c r="T917" s="1178"/>
      <c r="U917" s="1178"/>
      <c r="V917" s="1178"/>
      <c r="W917" s="1178"/>
      <c r="X917" s="1178"/>
      <c r="Y917" s="1178"/>
      <c r="Z917" s="1178"/>
    </row>
    <row r="918" spans="1:26" ht="22.5" customHeight="1">
      <c r="A918" s="1178"/>
      <c r="B918" s="1178"/>
      <c r="C918" s="1178"/>
      <c r="D918" s="1178"/>
      <c r="E918" s="1178"/>
      <c r="F918" s="1178"/>
      <c r="G918" s="1178"/>
      <c r="H918" s="1178"/>
      <c r="I918" s="1178"/>
      <c r="J918" s="1178"/>
      <c r="K918" s="1178"/>
      <c r="L918" s="1178"/>
      <c r="M918" s="1178"/>
      <c r="N918" s="1178"/>
      <c r="O918" s="1178"/>
      <c r="P918" s="1178"/>
      <c r="Q918" s="1178"/>
      <c r="R918" s="1178"/>
      <c r="S918" s="1178"/>
      <c r="T918" s="1178"/>
      <c r="U918" s="1178"/>
      <c r="V918" s="1178"/>
      <c r="W918" s="1178"/>
      <c r="X918" s="1178"/>
      <c r="Y918" s="1178"/>
      <c r="Z918" s="1178"/>
    </row>
    <row r="919" spans="1:26" ht="22.5" customHeight="1">
      <c r="A919" s="1178"/>
      <c r="B919" s="1178"/>
      <c r="C919" s="1178"/>
      <c r="D919" s="1178"/>
      <c r="E919" s="1178"/>
      <c r="F919" s="1178"/>
      <c r="G919" s="1178"/>
      <c r="H919" s="1178"/>
      <c r="I919" s="1178"/>
      <c r="J919" s="1178"/>
      <c r="K919" s="1178"/>
      <c r="L919" s="1178"/>
      <c r="M919" s="1178"/>
      <c r="N919" s="1178"/>
      <c r="O919" s="1178"/>
      <c r="P919" s="1178"/>
      <c r="Q919" s="1178"/>
      <c r="R919" s="1178"/>
      <c r="S919" s="1178"/>
      <c r="T919" s="1178"/>
      <c r="U919" s="1178"/>
      <c r="V919" s="1178"/>
      <c r="W919" s="1178"/>
      <c r="X919" s="1178"/>
      <c r="Y919" s="1178"/>
      <c r="Z919" s="1178"/>
    </row>
    <row r="920" spans="1:26" ht="22.5" customHeight="1">
      <c r="A920" s="1178"/>
      <c r="B920" s="1178"/>
      <c r="C920" s="1178"/>
      <c r="D920" s="1178"/>
      <c r="E920" s="1178"/>
      <c r="F920" s="1178"/>
      <c r="G920" s="1178"/>
      <c r="H920" s="1178"/>
      <c r="I920" s="1178"/>
      <c r="J920" s="1178"/>
      <c r="K920" s="1178"/>
      <c r="L920" s="1178"/>
      <c r="M920" s="1178"/>
      <c r="N920" s="1178"/>
      <c r="O920" s="1178"/>
      <c r="P920" s="1178"/>
      <c r="Q920" s="1178"/>
      <c r="R920" s="1178"/>
      <c r="S920" s="1178"/>
      <c r="T920" s="1178"/>
      <c r="U920" s="1178"/>
      <c r="V920" s="1178"/>
      <c r="W920" s="1178"/>
      <c r="X920" s="1178"/>
      <c r="Y920" s="1178"/>
      <c r="Z920" s="1178"/>
    </row>
    <row r="921" spans="1:26" ht="22.5" customHeight="1">
      <c r="A921" s="1178"/>
      <c r="B921" s="1178"/>
      <c r="C921" s="1178"/>
      <c r="D921" s="1178"/>
      <c r="E921" s="1178"/>
      <c r="F921" s="1178"/>
      <c r="G921" s="1178"/>
      <c r="H921" s="1178"/>
      <c r="I921" s="1178"/>
      <c r="J921" s="1178"/>
      <c r="K921" s="1178"/>
      <c r="L921" s="1178"/>
      <c r="M921" s="1178"/>
      <c r="N921" s="1178"/>
      <c r="O921" s="1178"/>
      <c r="P921" s="1178"/>
      <c r="Q921" s="1178"/>
      <c r="R921" s="1178"/>
      <c r="S921" s="1178"/>
      <c r="T921" s="1178"/>
      <c r="U921" s="1178"/>
      <c r="V921" s="1178"/>
      <c r="W921" s="1178"/>
      <c r="X921" s="1178"/>
      <c r="Y921" s="1178"/>
      <c r="Z921" s="1178"/>
    </row>
    <row r="922" spans="1:26" ht="22.5" customHeight="1">
      <c r="A922" s="1178"/>
      <c r="B922" s="1178"/>
      <c r="C922" s="1178"/>
      <c r="D922" s="1178"/>
      <c r="E922" s="1178"/>
      <c r="F922" s="1178"/>
      <c r="G922" s="1178"/>
      <c r="H922" s="1178"/>
      <c r="I922" s="1178"/>
      <c r="J922" s="1178"/>
      <c r="K922" s="1178"/>
      <c r="L922" s="1178"/>
      <c r="M922" s="1178"/>
      <c r="N922" s="1178"/>
      <c r="O922" s="1178"/>
      <c r="P922" s="1178"/>
      <c r="Q922" s="1178"/>
      <c r="R922" s="1178"/>
      <c r="S922" s="1178"/>
      <c r="T922" s="1178"/>
      <c r="U922" s="1178"/>
      <c r="V922" s="1178"/>
      <c r="W922" s="1178"/>
      <c r="X922" s="1178"/>
      <c r="Y922" s="1178"/>
      <c r="Z922" s="1178"/>
    </row>
    <row r="923" spans="1:26" ht="22.5" customHeight="1">
      <c r="A923" s="1178"/>
      <c r="B923" s="1178"/>
      <c r="C923" s="1178"/>
      <c r="D923" s="1178"/>
      <c r="E923" s="1178"/>
      <c r="F923" s="1178"/>
      <c r="G923" s="1178"/>
      <c r="H923" s="1178"/>
      <c r="I923" s="1178"/>
      <c r="J923" s="1178"/>
      <c r="K923" s="1178"/>
      <c r="L923" s="1178"/>
      <c r="M923" s="1178"/>
      <c r="N923" s="1178"/>
      <c r="O923" s="1178"/>
      <c r="P923" s="1178"/>
      <c r="Q923" s="1178"/>
      <c r="R923" s="1178"/>
      <c r="S923" s="1178"/>
      <c r="T923" s="1178"/>
      <c r="U923" s="1178"/>
      <c r="V923" s="1178"/>
      <c r="W923" s="1178"/>
      <c r="X923" s="1178"/>
      <c r="Y923" s="1178"/>
      <c r="Z923" s="1178"/>
    </row>
    <row r="924" spans="1:26" ht="22.5" customHeight="1">
      <c r="A924" s="1178"/>
      <c r="B924" s="1178"/>
      <c r="C924" s="1178"/>
      <c r="D924" s="1178"/>
      <c r="E924" s="1178"/>
      <c r="F924" s="1178"/>
      <c r="G924" s="1178"/>
      <c r="H924" s="1178"/>
      <c r="I924" s="1178"/>
      <c r="J924" s="1178"/>
      <c r="K924" s="1178"/>
      <c r="L924" s="1178"/>
      <c r="M924" s="1178"/>
      <c r="N924" s="1178"/>
      <c r="O924" s="1178"/>
      <c r="P924" s="1178"/>
      <c r="Q924" s="1178"/>
      <c r="R924" s="1178"/>
      <c r="S924" s="1178"/>
      <c r="T924" s="1178"/>
      <c r="U924" s="1178"/>
      <c r="V924" s="1178"/>
      <c r="W924" s="1178"/>
      <c r="X924" s="1178"/>
      <c r="Y924" s="1178"/>
      <c r="Z924" s="1178"/>
    </row>
    <row r="925" spans="1:26" ht="22.5" customHeight="1">
      <c r="A925" s="1178"/>
      <c r="B925" s="1178"/>
      <c r="C925" s="1178"/>
      <c r="D925" s="1178"/>
      <c r="E925" s="1178"/>
      <c r="F925" s="1178"/>
      <c r="G925" s="1178"/>
      <c r="H925" s="1178"/>
      <c r="I925" s="1178"/>
      <c r="J925" s="1178"/>
      <c r="K925" s="1178"/>
      <c r="L925" s="1178"/>
      <c r="M925" s="1178"/>
      <c r="N925" s="1178"/>
      <c r="O925" s="1178"/>
      <c r="P925" s="1178"/>
      <c r="Q925" s="1178"/>
      <c r="R925" s="1178"/>
      <c r="S925" s="1178"/>
      <c r="T925" s="1178"/>
      <c r="U925" s="1178"/>
      <c r="V925" s="1178"/>
      <c r="W925" s="1178"/>
      <c r="X925" s="1178"/>
      <c r="Y925" s="1178"/>
      <c r="Z925" s="1178"/>
    </row>
    <row r="926" spans="1:26" ht="22.5" customHeight="1">
      <c r="A926" s="1178"/>
      <c r="B926" s="1178"/>
      <c r="C926" s="1178"/>
      <c r="D926" s="1178"/>
      <c r="E926" s="1178"/>
      <c r="F926" s="1178"/>
      <c r="G926" s="1178"/>
      <c r="H926" s="1178"/>
      <c r="I926" s="1178"/>
      <c r="J926" s="1178"/>
      <c r="K926" s="1178"/>
      <c r="L926" s="1178"/>
      <c r="M926" s="1178"/>
      <c r="N926" s="1178"/>
      <c r="O926" s="1178"/>
      <c r="P926" s="1178"/>
      <c r="Q926" s="1178"/>
      <c r="R926" s="1178"/>
      <c r="S926" s="1178"/>
      <c r="T926" s="1178"/>
      <c r="U926" s="1178"/>
      <c r="V926" s="1178"/>
      <c r="W926" s="1178"/>
      <c r="X926" s="1178"/>
      <c r="Y926" s="1178"/>
      <c r="Z926" s="1178"/>
    </row>
    <row r="927" spans="1:26" ht="22.5" customHeight="1">
      <c r="A927" s="1178"/>
      <c r="B927" s="1178"/>
      <c r="C927" s="1178"/>
      <c r="D927" s="1178"/>
      <c r="E927" s="1178"/>
      <c r="F927" s="1178"/>
      <c r="G927" s="1178"/>
      <c r="H927" s="1178"/>
      <c r="I927" s="1178"/>
      <c r="J927" s="1178"/>
      <c r="K927" s="1178"/>
      <c r="L927" s="1178"/>
      <c r="M927" s="1178"/>
      <c r="N927" s="1178"/>
      <c r="O927" s="1178"/>
      <c r="P927" s="1178"/>
      <c r="Q927" s="1178"/>
      <c r="R927" s="1178"/>
      <c r="S927" s="1178"/>
      <c r="T927" s="1178"/>
      <c r="U927" s="1178"/>
      <c r="V927" s="1178"/>
      <c r="W927" s="1178"/>
      <c r="X927" s="1178"/>
      <c r="Y927" s="1178"/>
      <c r="Z927" s="1178"/>
    </row>
    <row r="928" spans="1:26" ht="22.5" customHeight="1">
      <c r="A928" s="1178"/>
      <c r="B928" s="1178"/>
      <c r="C928" s="1178"/>
      <c r="D928" s="1178"/>
      <c r="E928" s="1178"/>
      <c r="F928" s="1178"/>
      <c r="G928" s="1178"/>
      <c r="H928" s="1178"/>
      <c r="I928" s="1178"/>
      <c r="J928" s="1178"/>
      <c r="K928" s="1178"/>
      <c r="L928" s="1178"/>
      <c r="M928" s="1178"/>
      <c r="N928" s="1178"/>
      <c r="O928" s="1178"/>
      <c r="P928" s="1178"/>
      <c r="Q928" s="1178"/>
      <c r="R928" s="1178"/>
      <c r="S928" s="1178"/>
      <c r="T928" s="1178"/>
      <c r="U928" s="1178"/>
      <c r="V928" s="1178"/>
      <c r="W928" s="1178"/>
      <c r="X928" s="1178"/>
      <c r="Y928" s="1178"/>
      <c r="Z928" s="1178"/>
    </row>
    <row r="929" spans="1:26" ht="22.5" customHeight="1">
      <c r="A929" s="1178"/>
      <c r="B929" s="1178"/>
      <c r="C929" s="1178"/>
      <c r="D929" s="1178"/>
      <c r="E929" s="1178"/>
      <c r="F929" s="1178"/>
      <c r="G929" s="1178"/>
      <c r="H929" s="1178"/>
      <c r="I929" s="1178"/>
      <c r="J929" s="1178"/>
      <c r="K929" s="1178"/>
      <c r="L929" s="1178"/>
      <c r="M929" s="1178"/>
      <c r="N929" s="1178"/>
      <c r="O929" s="1178"/>
      <c r="P929" s="1178"/>
      <c r="Q929" s="1178"/>
      <c r="R929" s="1178"/>
      <c r="S929" s="1178"/>
      <c r="T929" s="1178"/>
      <c r="U929" s="1178"/>
      <c r="V929" s="1178"/>
      <c r="W929" s="1178"/>
      <c r="X929" s="1178"/>
      <c r="Y929" s="1178"/>
      <c r="Z929" s="1178"/>
    </row>
    <row r="930" spans="1:26" ht="22.5" customHeight="1">
      <c r="A930" s="1178"/>
      <c r="B930" s="1178"/>
      <c r="C930" s="1178"/>
      <c r="D930" s="1178"/>
      <c r="E930" s="1178"/>
      <c r="F930" s="1178"/>
      <c r="G930" s="1178"/>
      <c r="H930" s="1178"/>
      <c r="I930" s="1178"/>
      <c r="J930" s="1178"/>
      <c r="K930" s="1178"/>
      <c r="L930" s="1178"/>
      <c r="M930" s="1178"/>
      <c r="N930" s="1178"/>
      <c r="O930" s="1178"/>
      <c r="P930" s="1178"/>
      <c r="Q930" s="1178"/>
      <c r="R930" s="1178"/>
      <c r="S930" s="1178"/>
      <c r="T930" s="1178"/>
      <c r="U930" s="1178"/>
      <c r="V930" s="1178"/>
      <c r="W930" s="1178"/>
      <c r="X930" s="1178"/>
      <c r="Y930" s="1178"/>
      <c r="Z930" s="1178"/>
    </row>
    <row r="931" spans="1:26" ht="22.5" customHeight="1">
      <c r="A931" s="1178"/>
      <c r="B931" s="1178"/>
      <c r="C931" s="1178"/>
      <c r="D931" s="1178"/>
      <c r="E931" s="1178"/>
      <c r="F931" s="1178"/>
      <c r="G931" s="1178"/>
      <c r="H931" s="1178"/>
      <c r="I931" s="1178"/>
      <c r="J931" s="1178"/>
      <c r="K931" s="1178"/>
      <c r="L931" s="1178"/>
      <c r="M931" s="1178"/>
      <c r="N931" s="1178"/>
      <c r="O931" s="1178"/>
      <c r="P931" s="1178"/>
      <c r="Q931" s="1178"/>
      <c r="R931" s="1178"/>
      <c r="S931" s="1178"/>
      <c r="T931" s="1178"/>
      <c r="U931" s="1178"/>
      <c r="V931" s="1178"/>
      <c r="W931" s="1178"/>
      <c r="X931" s="1178"/>
      <c r="Y931" s="1178"/>
      <c r="Z931" s="1178"/>
    </row>
    <row r="932" spans="1:26" ht="22.5" customHeight="1">
      <c r="A932" s="1178"/>
      <c r="B932" s="1178"/>
      <c r="C932" s="1178"/>
      <c r="D932" s="1178"/>
      <c r="E932" s="1178"/>
      <c r="F932" s="1178"/>
      <c r="G932" s="1178"/>
      <c r="H932" s="1178"/>
      <c r="I932" s="1178"/>
      <c r="J932" s="1178"/>
      <c r="K932" s="1178"/>
      <c r="L932" s="1178"/>
      <c r="M932" s="1178"/>
      <c r="N932" s="1178"/>
      <c r="O932" s="1178"/>
      <c r="P932" s="1178"/>
      <c r="Q932" s="1178"/>
      <c r="R932" s="1178"/>
      <c r="S932" s="1178"/>
      <c r="T932" s="1178"/>
      <c r="U932" s="1178"/>
      <c r="V932" s="1178"/>
      <c r="W932" s="1178"/>
      <c r="X932" s="1178"/>
      <c r="Y932" s="1178"/>
      <c r="Z932" s="1178"/>
    </row>
    <row r="933" spans="1:26" ht="22.5" customHeight="1">
      <c r="A933" s="1178"/>
      <c r="B933" s="1178"/>
      <c r="C933" s="1178"/>
      <c r="D933" s="1178"/>
      <c r="E933" s="1178"/>
      <c r="F933" s="1178"/>
      <c r="G933" s="1178"/>
      <c r="H933" s="1178"/>
      <c r="I933" s="1178"/>
      <c r="J933" s="1178"/>
      <c r="K933" s="1178"/>
      <c r="L933" s="1178"/>
      <c r="M933" s="1178"/>
      <c r="N933" s="1178"/>
      <c r="O933" s="1178"/>
      <c r="P933" s="1178"/>
      <c r="Q933" s="1178"/>
      <c r="R933" s="1178"/>
      <c r="S933" s="1178"/>
      <c r="T933" s="1178"/>
      <c r="U933" s="1178"/>
      <c r="V933" s="1178"/>
      <c r="W933" s="1178"/>
      <c r="X933" s="1178"/>
      <c r="Y933" s="1178"/>
      <c r="Z933" s="1178"/>
    </row>
    <row r="934" spans="1:26" ht="22.5" customHeight="1">
      <c r="A934" s="1178"/>
      <c r="B934" s="1178"/>
      <c r="C934" s="1178"/>
      <c r="D934" s="1178"/>
      <c r="E934" s="1178"/>
      <c r="F934" s="1178"/>
      <c r="G934" s="1178"/>
      <c r="H934" s="1178"/>
      <c r="I934" s="1178"/>
      <c r="J934" s="1178"/>
      <c r="K934" s="1178"/>
      <c r="L934" s="1178"/>
      <c r="M934" s="1178"/>
      <c r="N934" s="1178"/>
      <c r="O934" s="1178"/>
      <c r="P934" s="1178"/>
      <c r="Q934" s="1178"/>
      <c r="R934" s="1178"/>
      <c r="S934" s="1178"/>
      <c r="T934" s="1178"/>
      <c r="U934" s="1178"/>
      <c r="V934" s="1178"/>
      <c r="W934" s="1178"/>
      <c r="X934" s="1178"/>
      <c r="Y934" s="1178"/>
      <c r="Z934" s="1178"/>
    </row>
    <row r="935" spans="1:26" ht="22.5" customHeight="1">
      <c r="A935" s="1178"/>
      <c r="B935" s="1178"/>
      <c r="C935" s="1178"/>
      <c r="D935" s="1178"/>
      <c r="E935" s="1178"/>
      <c r="F935" s="1178"/>
      <c r="G935" s="1178"/>
      <c r="H935" s="1178"/>
      <c r="I935" s="1178"/>
      <c r="J935" s="1178"/>
      <c r="K935" s="1178"/>
      <c r="L935" s="1178"/>
      <c r="M935" s="1178"/>
      <c r="N935" s="1178"/>
      <c r="O935" s="1178"/>
      <c r="P935" s="1178"/>
      <c r="Q935" s="1178"/>
      <c r="R935" s="1178"/>
      <c r="S935" s="1178"/>
      <c r="T935" s="1178"/>
      <c r="U935" s="1178"/>
      <c r="V935" s="1178"/>
      <c r="W935" s="1178"/>
      <c r="X935" s="1178"/>
      <c r="Y935" s="1178"/>
      <c r="Z935" s="1178"/>
    </row>
    <row r="936" spans="1:26" ht="22.5" customHeight="1">
      <c r="A936" s="1178"/>
      <c r="B936" s="1178"/>
      <c r="C936" s="1178"/>
      <c r="D936" s="1178"/>
      <c r="E936" s="1178"/>
      <c r="F936" s="1178"/>
      <c r="G936" s="1178"/>
      <c r="H936" s="1178"/>
      <c r="I936" s="1178"/>
      <c r="J936" s="1178"/>
      <c r="K936" s="1178"/>
      <c r="L936" s="1178"/>
      <c r="M936" s="1178"/>
      <c r="N936" s="1178"/>
      <c r="O936" s="1178"/>
      <c r="P936" s="1178"/>
      <c r="Q936" s="1178"/>
      <c r="R936" s="1178"/>
      <c r="S936" s="1178"/>
      <c r="T936" s="1178"/>
      <c r="U936" s="1178"/>
      <c r="V936" s="1178"/>
      <c r="W936" s="1178"/>
      <c r="X936" s="1178"/>
      <c r="Y936" s="1178"/>
      <c r="Z936" s="1178"/>
    </row>
    <row r="937" spans="1:26" ht="22.5" customHeight="1">
      <c r="A937" s="1178"/>
      <c r="B937" s="1178"/>
      <c r="C937" s="1178"/>
      <c r="D937" s="1178"/>
      <c r="E937" s="1178"/>
      <c r="F937" s="1178"/>
      <c r="G937" s="1178"/>
      <c r="H937" s="1178"/>
      <c r="I937" s="1178"/>
      <c r="J937" s="1178"/>
      <c r="K937" s="1178"/>
      <c r="L937" s="1178"/>
      <c r="M937" s="1178"/>
      <c r="N937" s="1178"/>
      <c r="O937" s="1178"/>
      <c r="P937" s="1178"/>
      <c r="Q937" s="1178"/>
      <c r="R937" s="1178"/>
      <c r="S937" s="1178"/>
      <c r="T937" s="1178"/>
      <c r="U937" s="1178"/>
      <c r="V937" s="1178"/>
      <c r="W937" s="1178"/>
      <c r="X937" s="1178"/>
      <c r="Y937" s="1178"/>
      <c r="Z937" s="1178"/>
    </row>
    <row r="938" spans="1:26" ht="22.5" customHeight="1">
      <c r="A938" s="1178"/>
      <c r="B938" s="1178"/>
      <c r="C938" s="1178"/>
      <c r="D938" s="1178"/>
      <c r="E938" s="1178"/>
      <c r="F938" s="1178"/>
      <c r="G938" s="1178"/>
      <c r="H938" s="1178"/>
      <c r="I938" s="1178"/>
      <c r="J938" s="1178"/>
      <c r="K938" s="1178"/>
      <c r="L938" s="1178"/>
      <c r="M938" s="1178"/>
      <c r="N938" s="1178"/>
      <c r="O938" s="1178"/>
      <c r="P938" s="1178"/>
      <c r="Q938" s="1178"/>
      <c r="R938" s="1178"/>
      <c r="S938" s="1178"/>
      <c r="T938" s="1178"/>
      <c r="U938" s="1178"/>
      <c r="V938" s="1178"/>
      <c r="W938" s="1178"/>
      <c r="X938" s="1178"/>
      <c r="Y938" s="1178"/>
      <c r="Z938" s="1178"/>
    </row>
    <row r="939" spans="1:26" ht="22.5" customHeight="1">
      <c r="A939" s="1178"/>
      <c r="B939" s="1178"/>
      <c r="C939" s="1178"/>
      <c r="D939" s="1178"/>
      <c r="E939" s="1178"/>
      <c r="F939" s="1178"/>
      <c r="G939" s="1178"/>
      <c r="H939" s="1178"/>
      <c r="I939" s="1178"/>
      <c r="J939" s="1178"/>
      <c r="K939" s="1178"/>
      <c r="L939" s="1178"/>
      <c r="M939" s="1178"/>
      <c r="N939" s="1178"/>
      <c r="O939" s="1178"/>
      <c r="P939" s="1178"/>
      <c r="Q939" s="1178"/>
      <c r="R939" s="1178"/>
      <c r="S939" s="1178"/>
      <c r="T939" s="1178"/>
      <c r="U939" s="1178"/>
      <c r="V939" s="1178"/>
      <c r="W939" s="1178"/>
      <c r="X939" s="1178"/>
      <c r="Y939" s="1178"/>
      <c r="Z939" s="1178"/>
    </row>
    <row r="940" spans="1:26" ht="22.5" customHeight="1">
      <c r="A940" s="1178"/>
      <c r="B940" s="1178"/>
      <c r="C940" s="1178"/>
      <c r="D940" s="1178"/>
      <c r="E940" s="1178"/>
      <c r="F940" s="1178"/>
      <c r="G940" s="1178"/>
      <c r="H940" s="1178"/>
      <c r="I940" s="1178"/>
      <c r="J940" s="1178"/>
      <c r="K940" s="1178"/>
      <c r="L940" s="1178"/>
      <c r="M940" s="1178"/>
      <c r="N940" s="1178"/>
      <c r="O940" s="1178"/>
      <c r="P940" s="1178"/>
      <c r="Q940" s="1178"/>
      <c r="R940" s="1178"/>
      <c r="S940" s="1178"/>
      <c r="T940" s="1178"/>
      <c r="U940" s="1178"/>
      <c r="V940" s="1178"/>
      <c r="W940" s="1178"/>
      <c r="X940" s="1178"/>
      <c r="Y940" s="1178"/>
      <c r="Z940" s="1178"/>
    </row>
    <row r="941" spans="1:26" ht="22.5" customHeight="1">
      <c r="A941" s="1178"/>
      <c r="B941" s="1178"/>
      <c r="C941" s="1178"/>
      <c r="D941" s="1178"/>
      <c r="E941" s="1178"/>
      <c r="F941" s="1178"/>
      <c r="G941" s="1178"/>
      <c r="H941" s="1178"/>
      <c r="I941" s="1178"/>
      <c r="J941" s="1178"/>
      <c r="K941" s="1178"/>
      <c r="L941" s="1178"/>
      <c r="M941" s="1178"/>
      <c r="N941" s="1178"/>
      <c r="O941" s="1178"/>
      <c r="P941" s="1178"/>
      <c r="Q941" s="1178"/>
      <c r="R941" s="1178"/>
      <c r="S941" s="1178"/>
      <c r="T941" s="1178"/>
      <c r="U941" s="1178"/>
      <c r="V941" s="1178"/>
      <c r="W941" s="1178"/>
      <c r="X941" s="1178"/>
      <c r="Y941" s="1178"/>
      <c r="Z941" s="1178"/>
    </row>
    <row r="942" spans="1:26" ht="22.5" customHeight="1">
      <c r="A942" s="1178"/>
      <c r="B942" s="1178"/>
      <c r="C942" s="1178"/>
      <c r="D942" s="1178"/>
      <c r="E942" s="1178"/>
      <c r="F942" s="1178"/>
      <c r="G942" s="1178"/>
      <c r="H942" s="1178"/>
      <c r="I942" s="1178"/>
      <c r="J942" s="1178"/>
      <c r="K942" s="1178"/>
      <c r="L942" s="1178"/>
      <c r="M942" s="1178"/>
      <c r="N942" s="1178"/>
      <c r="O942" s="1178"/>
      <c r="P942" s="1178"/>
      <c r="Q942" s="1178"/>
      <c r="R942" s="1178"/>
      <c r="S942" s="1178"/>
      <c r="T942" s="1178"/>
      <c r="U942" s="1178"/>
      <c r="V942" s="1178"/>
      <c r="W942" s="1178"/>
      <c r="X942" s="1178"/>
      <c r="Y942" s="1178"/>
      <c r="Z942" s="1178"/>
    </row>
    <row r="943" spans="1:26" ht="22.5" customHeight="1">
      <c r="A943" s="1178"/>
      <c r="B943" s="1178"/>
      <c r="C943" s="1178"/>
      <c r="D943" s="1178"/>
      <c r="E943" s="1178"/>
      <c r="F943" s="1178"/>
      <c r="G943" s="1178"/>
      <c r="H943" s="1178"/>
      <c r="I943" s="1178"/>
      <c r="J943" s="1178"/>
      <c r="K943" s="1178"/>
      <c r="L943" s="1178"/>
      <c r="M943" s="1178"/>
      <c r="N943" s="1178"/>
      <c r="O943" s="1178"/>
      <c r="P943" s="1178"/>
      <c r="Q943" s="1178"/>
      <c r="R943" s="1178"/>
      <c r="S943" s="1178"/>
      <c r="T943" s="1178"/>
      <c r="U943" s="1178"/>
      <c r="V943" s="1178"/>
      <c r="W943" s="1178"/>
      <c r="X943" s="1178"/>
      <c r="Y943" s="1178"/>
      <c r="Z943" s="1178"/>
    </row>
    <row r="944" spans="1:26" ht="22.5" customHeight="1">
      <c r="A944" s="1178"/>
      <c r="B944" s="1178"/>
      <c r="C944" s="1178"/>
      <c r="D944" s="1178"/>
      <c r="E944" s="1178"/>
      <c r="F944" s="1178"/>
      <c r="G944" s="1178"/>
      <c r="H944" s="1178"/>
      <c r="I944" s="1178"/>
      <c r="J944" s="1178"/>
      <c r="K944" s="1178"/>
      <c r="L944" s="1178"/>
      <c r="M944" s="1178"/>
      <c r="N944" s="1178"/>
      <c r="O944" s="1178"/>
      <c r="P944" s="1178"/>
      <c r="Q944" s="1178"/>
      <c r="R944" s="1178"/>
      <c r="S944" s="1178"/>
      <c r="T944" s="1178"/>
      <c r="U944" s="1178"/>
      <c r="V944" s="1178"/>
      <c r="W944" s="1178"/>
      <c r="X944" s="1178"/>
      <c r="Y944" s="1178"/>
      <c r="Z944" s="1178"/>
    </row>
    <row r="945" spans="1:26" ht="22.5" customHeight="1">
      <c r="A945" s="1178"/>
      <c r="B945" s="1178"/>
      <c r="C945" s="1178"/>
      <c r="D945" s="1178"/>
      <c r="E945" s="1178"/>
      <c r="F945" s="1178"/>
      <c r="G945" s="1178"/>
      <c r="H945" s="1178"/>
      <c r="I945" s="1178"/>
      <c r="J945" s="1178"/>
      <c r="K945" s="1178"/>
      <c r="L945" s="1178"/>
      <c r="M945" s="1178"/>
      <c r="N945" s="1178"/>
      <c r="O945" s="1178"/>
      <c r="P945" s="1178"/>
      <c r="Q945" s="1178"/>
      <c r="R945" s="1178"/>
      <c r="S945" s="1178"/>
      <c r="T945" s="1178"/>
      <c r="U945" s="1178"/>
      <c r="V945" s="1178"/>
      <c r="W945" s="1178"/>
      <c r="X945" s="1178"/>
      <c r="Y945" s="1178"/>
      <c r="Z945" s="1178"/>
    </row>
    <row r="946" spans="1:26" ht="22.5" customHeight="1">
      <c r="A946" s="1178"/>
      <c r="B946" s="1178"/>
      <c r="C946" s="1178"/>
      <c r="D946" s="1178"/>
      <c r="E946" s="1178"/>
      <c r="F946" s="1178"/>
      <c r="G946" s="1178"/>
      <c r="H946" s="1178"/>
      <c r="I946" s="1178"/>
      <c r="J946" s="1178"/>
      <c r="K946" s="1178"/>
      <c r="L946" s="1178"/>
      <c r="M946" s="1178"/>
      <c r="N946" s="1178"/>
      <c r="O946" s="1178"/>
      <c r="P946" s="1178"/>
      <c r="Q946" s="1178"/>
      <c r="R946" s="1178"/>
      <c r="S946" s="1178"/>
      <c r="T946" s="1178"/>
      <c r="U946" s="1178"/>
      <c r="V946" s="1178"/>
      <c r="W946" s="1178"/>
      <c r="X946" s="1178"/>
      <c r="Y946" s="1178"/>
      <c r="Z946" s="1178"/>
    </row>
    <row r="947" spans="1:26" ht="22.5" customHeight="1">
      <c r="A947" s="1178"/>
      <c r="B947" s="1178"/>
      <c r="C947" s="1178"/>
      <c r="D947" s="1178"/>
      <c r="E947" s="1178"/>
      <c r="F947" s="1178"/>
      <c r="G947" s="1178"/>
      <c r="H947" s="1178"/>
      <c r="I947" s="1178"/>
      <c r="J947" s="1178"/>
      <c r="K947" s="1178"/>
      <c r="L947" s="1178"/>
      <c r="M947" s="1178"/>
      <c r="N947" s="1178"/>
      <c r="O947" s="1178"/>
      <c r="P947" s="1178"/>
      <c r="Q947" s="1178"/>
      <c r="R947" s="1178"/>
      <c r="S947" s="1178"/>
      <c r="T947" s="1178"/>
      <c r="U947" s="1178"/>
      <c r="V947" s="1178"/>
      <c r="W947" s="1178"/>
      <c r="X947" s="1178"/>
      <c r="Y947" s="1178"/>
      <c r="Z947" s="1178"/>
    </row>
    <row r="948" spans="1:26" ht="22.5" customHeight="1">
      <c r="A948" s="1178"/>
      <c r="B948" s="1178"/>
      <c r="C948" s="1178"/>
      <c r="D948" s="1178"/>
      <c r="E948" s="1178"/>
      <c r="F948" s="1178"/>
      <c r="G948" s="1178"/>
      <c r="H948" s="1178"/>
      <c r="I948" s="1178"/>
      <c r="J948" s="1178"/>
      <c r="K948" s="1178"/>
      <c r="L948" s="1178"/>
      <c r="M948" s="1178"/>
      <c r="N948" s="1178"/>
      <c r="O948" s="1178"/>
      <c r="P948" s="1178"/>
      <c r="Q948" s="1178"/>
      <c r="R948" s="1178"/>
      <c r="S948" s="1178"/>
      <c r="T948" s="1178"/>
      <c r="U948" s="1178"/>
      <c r="V948" s="1178"/>
      <c r="W948" s="1178"/>
      <c r="X948" s="1178"/>
      <c r="Y948" s="1178"/>
      <c r="Z948" s="1178"/>
    </row>
    <row r="949" spans="1:26" ht="22.5" customHeight="1">
      <c r="A949" s="1178"/>
      <c r="B949" s="1178"/>
      <c r="C949" s="1178"/>
      <c r="D949" s="1178"/>
      <c r="E949" s="1178"/>
      <c r="F949" s="1178"/>
      <c r="G949" s="1178"/>
      <c r="H949" s="1178"/>
      <c r="I949" s="1178"/>
      <c r="J949" s="1178"/>
      <c r="K949" s="1178"/>
      <c r="L949" s="1178"/>
      <c r="M949" s="1178"/>
      <c r="N949" s="1178"/>
      <c r="O949" s="1178"/>
      <c r="P949" s="1178"/>
      <c r="Q949" s="1178"/>
      <c r="R949" s="1178"/>
      <c r="S949" s="1178"/>
      <c r="T949" s="1178"/>
      <c r="U949" s="1178"/>
      <c r="V949" s="1178"/>
      <c r="W949" s="1178"/>
      <c r="X949" s="1178"/>
      <c r="Y949" s="1178"/>
      <c r="Z949" s="1178"/>
    </row>
    <row r="950" spans="1:26" ht="22.5" customHeight="1">
      <c r="A950" s="1178"/>
      <c r="B950" s="1178"/>
      <c r="C950" s="1178"/>
      <c r="D950" s="1178"/>
      <c r="E950" s="1178"/>
      <c r="F950" s="1178"/>
      <c r="G950" s="1178"/>
      <c r="H950" s="1178"/>
      <c r="I950" s="1178"/>
      <c r="J950" s="1178"/>
      <c r="K950" s="1178"/>
      <c r="L950" s="1178"/>
      <c r="M950" s="1178"/>
      <c r="N950" s="1178"/>
      <c r="O950" s="1178"/>
      <c r="P950" s="1178"/>
      <c r="Q950" s="1178"/>
      <c r="R950" s="1178"/>
      <c r="S950" s="1178"/>
      <c r="T950" s="1178"/>
      <c r="U950" s="1178"/>
      <c r="V950" s="1178"/>
      <c r="W950" s="1178"/>
      <c r="X950" s="1178"/>
      <c r="Y950" s="1178"/>
      <c r="Z950" s="1178"/>
    </row>
    <row r="951" spans="1:26" ht="22.5" customHeight="1">
      <c r="A951" s="1178"/>
      <c r="B951" s="1178"/>
      <c r="C951" s="1178"/>
      <c r="D951" s="1178"/>
      <c r="E951" s="1178"/>
      <c r="F951" s="1178"/>
      <c r="G951" s="1178"/>
      <c r="H951" s="1178"/>
      <c r="I951" s="1178"/>
      <c r="J951" s="1178"/>
      <c r="K951" s="1178"/>
      <c r="L951" s="1178"/>
      <c r="M951" s="1178"/>
      <c r="N951" s="1178"/>
      <c r="O951" s="1178"/>
      <c r="P951" s="1178"/>
      <c r="Q951" s="1178"/>
      <c r="R951" s="1178"/>
      <c r="S951" s="1178"/>
      <c r="T951" s="1178"/>
      <c r="U951" s="1178"/>
      <c r="V951" s="1178"/>
      <c r="W951" s="1178"/>
      <c r="X951" s="1178"/>
      <c r="Y951" s="1178"/>
      <c r="Z951" s="1178"/>
    </row>
    <row r="952" spans="1:26" ht="22.5" customHeight="1">
      <c r="A952" s="1178"/>
      <c r="B952" s="1178"/>
      <c r="C952" s="1178"/>
      <c r="D952" s="1178"/>
      <c r="E952" s="1178"/>
      <c r="F952" s="1178"/>
      <c r="G952" s="1178"/>
      <c r="H952" s="1178"/>
      <c r="I952" s="1178"/>
      <c r="J952" s="1178"/>
      <c r="K952" s="1178"/>
      <c r="L952" s="1178"/>
      <c r="M952" s="1178"/>
      <c r="N952" s="1178"/>
      <c r="O952" s="1178"/>
      <c r="P952" s="1178"/>
      <c r="Q952" s="1178"/>
      <c r="R952" s="1178"/>
      <c r="S952" s="1178"/>
      <c r="T952" s="1178"/>
      <c r="U952" s="1178"/>
      <c r="V952" s="1178"/>
      <c r="W952" s="1178"/>
      <c r="X952" s="1178"/>
      <c r="Y952" s="1178"/>
      <c r="Z952" s="1178"/>
    </row>
    <row r="953" spans="1:26" ht="22.5" customHeight="1">
      <c r="A953" s="1178"/>
      <c r="B953" s="1178"/>
      <c r="C953" s="1178"/>
      <c r="D953" s="1178"/>
      <c r="E953" s="1178"/>
      <c r="F953" s="1178"/>
      <c r="G953" s="1178"/>
      <c r="H953" s="1178"/>
      <c r="I953" s="1178"/>
      <c r="J953" s="1178"/>
      <c r="K953" s="1178"/>
      <c r="L953" s="1178"/>
      <c r="M953" s="1178"/>
      <c r="N953" s="1178"/>
      <c r="O953" s="1178"/>
      <c r="P953" s="1178"/>
      <c r="Q953" s="1178"/>
      <c r="R953" s="1178"/>
      <c r="S953" s="1178"/>
      <c r="T953" s="1178"/>
      <c r="U953" s="1178"/>
      <c r="V953" s="1178"/>
      <c r="W953" s="1178"/>
      <c r="X953" s="1178"/>
      <c r="Y953" s="1178"/>
      <c r="Z953" s="1178"/>
    </row>
    <row r="954" spans="1:26" ht="22.5" customHeight="1">
      <c r="A954" s="1178"/>
      <c r="B954" s="1178"/>
      <c r="C954" s="1178"/>
      <c r="D954" s="1178"/>
      <c r="E954" s="1178"/>
      <c r="F954" s="1178"/>
      <c r="G954" s="1178"/>
      <c r="H954" s="1178"/>
      <c r="I954" s="1178"/>
      <c r="J954" s="1178"/>
      <c r="K954" s="1178"/>
      <c r="L954" s="1178"/>
      <c r="M954" s="1178"/>
      <c r="N954" s="1178"/>
      <c r="O954" s="1178"/>
      <c r="P954" s="1178"/>
      <c r="Q954" s="1178"/>
      <c r="R954" s="1178"/>
      <c r="S954" s="1178"/>
      <c r="T954" s="1178"/>
      <c r="U954" s="1178"/>
      <c r="V954" s="1178"/>
      <c r="W954" s="1178"/>
      <c r="X954" s="1178"/>
      <c r="Y954" s="1178"/>
      <c r="Z954" s="1178"/>
    </row>
    <row r="955" spans="1:26" ht="22.5" customHeight="1">
      <c r="A955" s="1178"/>
      <c r="B955" s="1178"/>
      <c r="C955" s="1178"/>
      <c r="D955" s="1178"/>
      <c r="E955" s="1178"/>
      <c r="F955" s="1178"/>
      <c r="G955" s="1178"/>
      <c r="H955" s="1178"/>
      <c r="I955" s="1178"/>
      <c r="J955" s="1178"/>
      <c r="K955" s="1178"/>
      <c r="L955" s="1178"/>
      <c r="M955" s="1178"/>
      <c r="N955" s="1178"/>
      <c r="O955" s="1178"/>
      <c r="P955" s="1178"/>
      <c r="Q955" s="1178"/>
      <c r="R955" s="1178"/>
      <c r="S955" s="1178"/>
      <c r="T955" s="1178"/>
      <c r="U955" s="1178"/>
      <c r="V955" s="1178"/>
      <c r="W955" s="1178"/>
      <c r="X955" s="1178"/>
      <c r="Y955" s="1178"/>
      <c r="Z955" s="1178"/>
    </row>
    <row r="956" spans="1:26" ht="22.5" customHeight="1">
      <c r="A956" s="1178"/>
      <c r="B956" s="1178"/>
      <c r="C956" s="1178"/>
      <c r="D956" s="1178"/>
      <c r="E956" s="1178"/>
      <c r="F956" s="1178"/>
      <c r="G956" s="1178"/>
      <c r="H956" s="1178"/>
      <c r="I956" s="1178"/>
      <c r="J956" s="1178"/>
      <c r="K956" s="1178"/>
      <c r="L956" s="1178"/>
      <c r="M956" s="1178"/>
      <c r="N956" s="1178"/>
      <c r="O956" s="1178"/>
      <c r="P956" s="1178"/>
      <c r="Q956" s="1178"/>
      <c r="R956" s="1178"/>
      <c r="S956" s="1178"/>
      <c r="T956" s="1178"/>
      <c r="U956" s="1178"/>
      <c r="V956" s="1178"/>
      <c r="W956" s="1178"/>
      <c r="X956" s="1178"/>
      <c r="Y956" s="1178"/>
      <c r="Z956" s="1178"/>
    </row>
    <row r="957" spans="1:26" ht="22.5" customHeight="1">
      <c r="A957" s="1178"/>
      <c r="B957" s="1178"/>
      <c r="C957" s="1178"/>
      <c r="D957" s="1178"/>
      <c r="E957" s="1178"/>
      <c r="F957" s="1178"/>
      <c r="G957" s="1178"/>
      <c r="H957" s="1178"/>
      <c r="I957" s="1178"/>
      <c r="J957" s="1178"/>
      <c r="K957" s="1178"/>
      <c r="L957" s="1178"/>
      <c r="M957" s="1178"/>
      <c r="N957" s="1178"/>
      <c r="O957" s="1178"/>
      <c r="P957" s="1178"/>
      <c r="Q957" s="1178"/>
      <c r="R957" s="1178"/>
      <c r="S957" s="1178"/>
      <c r="T957" s="1178"/>
      <c r="U957" s="1178"/>
      <c r="V957" s="1178"/>
      <c r="W957" s="1178"/>
      <c r="X957" s="1178"/>
      <c r="Y957" s="1178"/>
      <c r="Z957" s="1178"/>
    </row>
    <row r="958" spans="1:26" ht="22.5" customHeight="1">
      <c r="A958" s="1178"/>
      <c r="B958" s="1178"/>
      <c r="C958" s="1178"/>
      <c r="D958" s="1178"/>
      <c r="E958" s="1178"/>
      <c r="F958" s="1178"/>
      <c r="G958" s="1178"/>
      <c r="H958" s="1178"/>
      <c r="I958" s="1178"/>
      <c r="J958" s="1178"/>
      <c r="K958" s="1178"/>
      <c r="L958" s="1178"/>
      <c r="M958" s="1178"/>
      <c r="N958" s="1178"/>
      <c r="O958" s="1178"/>
      <c r="P958" s="1178"/>
      <c r="Q958" s="1178"/>
      <c r="R958" s="1178"/>
      <c r="S958" s="1178"/>
      <c r="T958" s="1178"/>
      <c r="U958" s="1178"/>
      <c r="V958" s="1178"/>
      <c r="W958" s="1178"/>
      <c r="X958" s="1178"/>
      <c r="Y958" s="1178"/>
      <c r="Z958" s="1178"/>
    </row>
    <row r="959" spans="1:26" ht="22.5" customHeight="1">
      <c r="A959" s="1178"/>
      <c r="B959" s="1178"/>
      <c r="C959" s="1178"/>
      <c r="D959" s="1178"/>
      <c r="E959" s="1178"/>
      <c r="F959" s="1178"/>
      <c r="G959" s="1178"/>
      <c r="H959" s="1178"/>
      <c r="I959" s="1178"/>
      <c r="J959" s="1178"/>
      <c r="K959" s="1178"/>
      <c r="L959" s="1178"/>
      <c r="M959" s="1178"/>
      <c r="N959" s="1178"/>
      <c r="O959" s="1178"/>
      <c r="P959" s="1178"/>
      <c r="Q959" s="1178"/>
      <c r="R959" s="1178"/>
      <c r="S959" s="1178"/>
      <c r="T959" s="1178"/>
      <c r="U959" s="1178"/>
      <c r="V959" s="1178"/>
      <c r="W959" s="1178"/>
      <c r="X959" s="1178"/>
      <c r="Y959" s="1178"/>
      <c r="Z959" s="1178"/>
    </row>
    <row r="960" spans="1:26" ht="22.5" customHeight="1">
      <c r="A960" s="1178"/>
      <c r="B960" s="1178"/>
      <c r="C960" s="1178"/>
      <c r="D960" s="1178"/>
      <c r="E960" s="1178"/>
      <c r="F960" s="1178"/>
      <c r="G960" s="1178"/>
      <c r="H960" s="1178"/>
      <c r="I960" s="1178"/>
      <c r="J960" s="1178"/>
      <c r="K960" s="1178"/>
      <c r="L960" s="1178"/>
      <c r="M960" s="1178"/>
      <c r="N960" s="1178"/>
      <c r="O960" s="1178"/>
      <c r="P960" s="1178"/>
      <c r="Q960" s="1178"/>
      <c r="R960" s="1178"/>
      <c r="S960" s="1178"/>
      <c r="T960" s="1178"/>
      <c r="U960" s="1178"/>
      <c r="V960" s="1178"/>
      <c r="W960" s="1178"/>
      <c r="X960" s="1178"/>
      <c r="Y960" s="1178"/>
      <c r="Z960" s="1178"/>
    </row>
    <row r="961" spans="1:26" ht="22.5" customHeight="1">
      <c r="A961" s="1178"/>
      <c r="B961" s="1178"/>
      <c r="C961" s="1178"/>
      <c r="D961" s="1178"/>
      <c r="E961" s="1178"/>
      <c r="F961" s="1178"/>
      <c r="G961" s="1178"/>
      <c r="H961" s="1178"/>
      <c r="I961" s="1178"/>
      <c r="J961" s="1178"/>
      <c r="K961" s="1178"/>
      <c r="L961" s="1178"/>
      <c r="M961" s="1178"/>
      <c r="N961" s="1178"/>
      <c r="O961" s="1178"/>
      <c r="P961" s="1178"/>
      <c r="Q961" s="1178"/>
      <c r="R961" s="1178"/>
      <c r="S961" s="1178"/>
      <c r="T961" s="1178"/>
      <c r="U961" s="1178"/>
      <c r="V961" s="1178"/>
      <c r="W961" s="1178"/>
      <c r="X961" s="1178"/>
      <c r="Y961" s="1178"/>
      <c r="Z961" s="1178"/>
    </row>
    <row r="962" spans="1:26" ht="22.5" customHeight="1">
      <c r="A962" s="1178"/>
      <c r="B962" s="1178"/>
      <c r="C962" s="1178"/>
      <c r="D962" s="1178"/>
      <c r="E962" s="1178"/>
      <c r="F962" s="1178"/>
      <c r="G962" s="1178"/>
      <c r="H962" s="1178"/>
      <c r="I962" s="1178"/>
      <c r="J962" s="1178"/>
      <c r="K962" s="1178"/>
      <c r="L962" s="1178"/>
      <c r="M962" s="1178"/>
      <c r="N962" s="1178"/>
      <c r="O962" s="1178"/>
      <c r="P962" s="1178"/>
      <c r="Q962" s="1178"/>
      <c r="R962" s="1178"/>
      <c r="S962" s="1178"/>
      <c r="T962" s="1178"/>
      <c r="U962" s="1178"/>
      <c r="V962" s="1178"/>
      <c r="W962" s="1178"/>
      <c r="X962" s="1178"/>
      <c r="Y962" s="1178"/>
      <c r="Z962" s="1178"/>
    </row>
    <row r="963" spans="1:26" ht="22.5" customHeight="1">
      <c r="A963" s="1178"/>
      <c r="B963" s="1178"/>
      <c r="C963" s="1178"/>
      <c r="D963" s="1178"/>
      <c r="E963" s="1178"/>
      <c r="F963" s="1178"/>
      <c r="G963" s="1178"/>
      <c r="H963" s="1178"/>
      <c r="I963" s="1178"/>
      <c r="J963" s="1178"/>
      <c r="K963" s="1178"/>
      <c r="L963" s="1178"/>
      <c r="M963" s="1178"/>
      <c r="N963" s="1178"/>
      <c r="O963" s="1178"/>
      <c r="P963" s="1178"/>
      <c r="Q963" s="1178"/>
      <c r="R963" s="1178"/>
      <c r="S963" s="1178"/>
      <c r="T963" s="1178"/>
      <c r="U963" s="1178"/>
      <c r="V963" s="1178"/>
      <c r="W963" s="1178"/>
      <c r="X963" s="1178"/>
      <c r="Y963" s="1178"/>
      <c r="Z963" s="1178"/>
    </row>
    <row r="964" spans="1:26" ht="22.5" customHeight="1">
      <c r="A964" s="1178"/>
      <c r="B964" s="1178"/>
      <c r="C964" s="1178"/>
      <c r="D964" s="1178"/>
      <c r="E964" s="1178"/>
      <c r="F964" s="1178"/>
      <c r="G964" s="1178"/>
      <c r="H964" s="1178"/>
      <c r="I964" s="1178"/>
      <c r="J964" s="1178"/>
      <c r="K964" s="1178"/>
      <c r="L964" s="1178"/>
      <c r="M964" s="1178"/>
      <c r="N964" s="1178"/>
      <c r="O964" s="1178"/>
      <c r="P964" s="1178"/>
      <c r="Q964" s="1178"/>
      <c r="R964" s="1178"/>
      <c r="S964" s="1178"/>
      <c r="T964" s="1178"/>
      <c r="U964" s="1178"/>
      <c r="V964" s="1178"/>
      <c r="W964" s="1178"/>
      <c r="X964" s="1178"/>
      <c r="Y964" s="1178"/>
      <c r="Z964" s="1178"/>
    </row>
    <row r="965" spans="1:26" ht="22.5" customHeight="1">
      <c r="A965" s="1178"/>
      <c r="B965" s="1178"/>
      <c r="C965" s="1178"/>
      <c r="D965" s="1178"/>
      <c r="E965" s="1178"/>
      <c r="F965" s="1178"/>
      <c r="G965" s="1178"/>
      <c r="H965" s="1178"/>
      <c r="I965" s="1178"/>
      <c r="J965" s="1178"/>
      <c r="K965" s="1178"/>
      <c r="L965" s="1178"/>
      <c r="M965" s="1178"/>
      <c r="N965" s="1178"/>
      <c r="O965" s="1178"/>
      <c r="P965" s="1178"/>
      <c r="Q965" s="1178"/>
      <c r="R965" s="1178"/>
      <c r="S965" s="1178"/>
      <c r="T965" s="1178"/>
      <c r="U965" s="1178"/>
      <c r="V965" s="1178"/>
      <c r="W965" s="1178"/>
      <c r="X965" s="1178"/>
      <c r="Y965" s="1178"/>
      <c r="Z965" s="1178"/>
    </row>
    <row r="966" spans="1:26" ht="22.5" customHeight="1">
      <c r="A966" s="1178"/>
      <c r="B966" s="1178"/>
      <c r="C966" s="1178"/>
      <c r="D966" s="1178"/>
      <c r="E966" s="1178"/>
      <c r="F966" s="1178"/>
      <c r="G966" s="1178"/>
      <c r="H966" s="1178"/>
      <c r="I966" s="1178"/>
      <c r="J966" s="1178"/>
      <c r="K966" s="1178"/>
      <c r="L966" s="1178"/>
      <c r="M966" s="1178"/>
      <c r="N966" s="1178"/>
      <c r="O966" s="1178"/>
      <c r="P966" s="1178"/>
      <c r="Q966" s="1178"/>
      <c r="R966" s="1178"/>
      <c r="S966" s="1178"/>
      <c r="T966" s="1178"/>
      <c r="U966" s="1178"/>
      <c r="V966" s="1178"/>
      <c r="W966" s="1178"/>
      <c r="X966" s="1178"/>
      <c r="Y966" s="1178"/>
      <c r="Z966" s="1178"/>
    </row>
    <row r="967" spans="1:26" ht="22.5" customHeight="1">
      <c r="A967" s="1178"/>
      <c r="B967" s="1178"/>
      <c r="C967" s="1178"/>
      <c r="D967" s="1178"/>
      <c r="E967" s="1178"/>
      <c r="F967" s="1178"/>
      <c r="G967" s="1178"/>
      <c r="H967" s="1178"/>
      <c r="I967" s="1178"/>
      <c r="J967" s="1178"/>
      <c r="K967" s="1178"/>
      <c r="L967" s="1178"/>
      <c r="M967" s="1178"/>
      <c r="N967" s="1178"/>
      <c r="O967" s="1178"/>
      <c r="P967" s="1178"/>
      <c r="Q967" s="1178"/>
      <c r="R967" s="1178"/>
      <c r="S967" s="1178"/>
      <c r="T967" s="1178"/>
      <c r="U967" s="1178"/>
      <c r="V967" s="1178"/>
      <c r="W967" s="1178"/>
      <c r="X967" s="1178"/>
      <c r="Y967" s="1178"/>
      <c r="Z967" s="1178"/>
    </row>
    <row r="968" spans="1:26" ht="22.5" customHeight="1">
      <c r="A968" s="1178"/>
      <c r="B968" s="1178"/>
      <c r="C968" s="1178"/>
      <c r="D968" s="1178"/>
      <c r="E968" s="1178"/>
      <c r="F968" s="1178"/>
      <c r="G968" s="1178"/>
      <c r="H968" s="1178"/>
      <c r="I968" s="1178"/>
      <c r="J968" s="1178"/>
      <c r="K968" s="1178"/>
      <c r="L968" s="1178"/>
      <c r="M968" s="1178"/>
      <c r="N968" s="1178"/>
      <c r="O968" s="1178"/>
      <c r="P968" s="1178"/>
      <c r="Q968" s="1178"/>
      <c r="R968" s="1178"/>
      <c r="S968" s="1178"/>
      <c r="T968" s="1178"/>
      <c r="U968" s="1178"/>
      <c r="V968" s="1178"/>
      <c r="W968" s="1178"/>
      <c r="X968" s="1178"/>
      <c r="Y968" s="1178"/>
      <c r="Z968" s="1178"/>
    </row>
    <row r="969" spans="1:26" ht="22.5" customHeight="1">
      <c r="A969" s="1178"/>
      <c r="B969" s="1178"/>
      <c r="C969" s="1178"/>
      <c r="D969" s="1178"/>
      <c r="E969" s="1178"/>
      <c r="F969" s="1178"/>
      <c r="G969" s="1178"/>
      <c r="H969" s="1178"/>
      <c r="I969" s="1178"/>
      <c r="J969" s="1178"/>
      <c r="K969" s="1178"/>
      <c r="L969" s="1178"/>
      <c r="M969" s="1178"/>
      <c r="N969" s="1178"/>
      <c r="O969" s="1178"/>
      <c r="P969" s="1178"/>
      <c r="Q969" s="1178"/>
      <c r="R969" s="1178"/>
      <c r="S969" s="1178"/>
      <c r="T969" s="1178"/>
      <c r="U969" s="1178"/>
      <c r="V969" s="1178"/>
      <c r="W969" s="1178"/>
      <c r="X969" s="1178"/>
      <c r="Y969" s="1178"/>
      <c r="Z969" s="1178"/>
    </row>
    <row r="970" spans="1:26" ht="22.5" customHeight="1">
      <c r="A970" s="1178"/>
      <c r="B970" s="1178"/>
      <c r="C970" s="1178"/>
      <c r="D970" s="1178"/>
      <c r="E970" s="1178"/>
      <c r="F970" s="1178"/>
      <c r="G970" s="1178"/>
      <c r="H970" s="1178"/>
      <c r="I970" s="1178"/>
      <c r="J970" s="1178"/>
      <c r="K970" s="1178"/>
      <c r="L970" s="1178"/>
      <c r="M970" s="1178"/>
      <c r="N970" s="1178"/>
      <c r="O970" s="1178"/>
      <c r="P970" s="1178"/>
      <c r="Q970" s="1178"/>
      <c r="R970" s="1178"/>
      <c r="S970" s="1178"/>
      <c r="T970" s="1178"/>
      <c r="U970" s="1178"/>
      <c r="V970" s="1178"/>
      <c r="W970" s="1178"/>
      <c r="X970" s="1178"/>
      <c r="Y970" s="1178"/>
      <c r="Z970" s="1178"/>
    </row>
    <row r="971" spans="1:26" ht="22.5" customHeight="1">
      <c r="A971" s="1178"/>
      <c r="B971" s="1178"/>
      <c r="C971" s="1178"/>
      <c r="D971" s="1178"/>
      <c r="E971" s="1178"/>
      <c r="F971" s="1178"/>
      <c r="G971" s="1178"/>
      <c r="H971" s="1178"/>
      <c r="I971" s="1178"/>
      <c r="J971" s="1178"/>
      <c r="K971" s="1178"/>
      <c r="L971" s="1178"/>
      <c r="M971" s="1178"/>
      <c r="N971" s="1178"/>
      <c r="O971" s="1178"/>
      <c r="P971" s="1178"/>
      <c r="Q971" s="1178"/>
      <c r="R971" s="1178"/>
      <c r="S971" s="1178"/>
      <c r="T971" s="1178"/>
      <c r="U971" s="1178"/>
      <c r="V971" s="1178"/>
      <c r="W971" s="1178"/>
      <c r="X971" s="1178"/>
      <c r="Y971" s="1178"/>
      <c r="Z971" s="1178"/>
    </row>
    <row r="972" spans="1:26" ht="22.5" customHeight="1">
      <c r="A972" s="1178"/>
      <c r="B972" s="1178"/>
      <c r="C972" s="1178"/>
      <c r="D972" s="1178"/>
      <c r="E972" s="1178"/>
      <c r="F972" s="1178"/>
      <c r="G972" s="1178"/>
      <c r="H972" s="1178"/>
      <c r="I972" s="1178"/>
      <c r="J972" s="1178"/>
      <c r="K972" s="1178"/>
      <c r="L972" s="1178"/>
      <c r="M972" s="1178"/>
      <c r="N972" s="1178"/>
      <c r="O972" s="1178"/>
      <c r="P972" s="1178"/>
      <c r="Q972" s="1178"/>
      <c r="R972" s="1178"/>
      <c r="S972" s="1178"/>
      <c r="T972" s="1178"/>
      <c r="U972" s="1178"/>
      <c r="V972" s="1178"/>
      <c r="W972" s="1178"/>
      <c r="X972" s="1178"/>
      <c r="Y972" s="1178"/>
      <c r="Z972" s="1178"/>
    </row>
    <row r="973" spans="1:26" ht="22.5" customHeight="1">
      <c r="A973" s="1178"/>
      <c r="B973" s="1178"/>
      <c r="C973" s="1178"/>
      <c r="D973" s="1178"/>
      <c r="E973" s="1178"/>
      <c r="F973" s="1178"/>
      <c r="G973" s="1178"/>
      <c r="H973" s="1178"/>
      <c r="I973" s="1178"/>
      <c r="J973" s="1178"/>
      <c r="K973" s="1178"/>
      <c r="L973" s="1178"/>
      <c r="M973" s="1178"/>
      <c r="N973" s="1178"/>
      <c r="O973" s="1178"/>
      <c r="P973" s="1178"/>
      <c r="Q973" s="1178"/>
      <c r="R973" s="1178"/>
      <c r="S973" s="1178"/>
      <c r="T973" s="1178"/>
      <c r="U973" s="1178"/>
      <c r="V973" s="1178"/>
      <c r="W973" s="1178"/>
      <c r="X973" s="1178"/>
      <c r="Y973" s="1178"/>
      <c r="Z973" s="1178"/>
    </row>
    <row r="974" spans="1:26" ht="22.5" customHeight="1">
      <c r="A974" s="1178"/>
      <c r="B974" s="1178"/>
      <c r="C974" s="1178"/>
      <c r="D974" s="1178"/>
      <c r="E974" s="1178"/>
      <c r="F974" s="1178"/>
      <c r="G974" s="1178"/>
      <c r="H974" s="1178"/>
      <c r="I974" s="1178"/>
      <c r="J974" s="1178"/>
      <c r="K974" s="1178"/>
      <c r="L974" s="1178"/>
      <c r="M974" s="1178"/>
      <c r="N974" s="1178"/>
      <c r="O974" s="1178"/>
      <c r="P974" s="1178"/>
      <c r="Q974" s="1178"/>
      <c r="R974" s="1178"/>
      <c r="S974" s="1178"/>
      <c r="T974" s="1178"/>
      <c r="U974" s="1178"/>
      <c r="V974" s="1178"/>
      <c r="W974" s="1178"/>
      <c r="X974" s="1178"/>
      <c r="Y974" s="1178"/>
      <c r="Z974" s="1178"/>
    </row>
    <row r="975" spans="1:26" ht="22.5" customHeight="1">
      <c r="A975" s="1178"/>
      <c r="B975" s="1178"/>
      <c r="C975" s="1178"/>
      <c r="D975" s="1178"/>
      <c r="E975" s="1178"/>
      <c r="F975" s="1178"/>
      <c r="G975" s="1178"/>
      <c r="H975" s="1178"/>
      <c r="I975" s="1178"/>
      <c r="J975" s="1178"/>
      <c r="K975" s="1178"/>
      <c r="L975" s="1178"/>
      <c r="M975" s="1178"/>
      <c r="N975" s="1178"/>
      <c r="O975" s="1178"/>
      <c r="P975" s="1178"/>
      <c r="Q975" s="1178"/>
      <c r="R975" s="1178"/>
      <c r="S975" s="1178"/>
      <c r="T975" s="1178"/>
      <c r="U975" s="1178"/>
      <c r="V975" s="1178"/>
      <c r="W975" s="1178"/>
      <c r="X975" s="1178"/>
      <c r="Y975" s="1178"/>
      <c r="Z975" s="1178"/>
    </row>
    <row r="976" spans="1:26" ht="22.5" customHeight="1">
      <c r="A976" s="1178"/>
      <c r="B976" s="1178"/>
      <c r="C976" s="1178"/>
      <c r="D976" s="1178"/>
      <c r="E976" s="1178"/>
      <c r="F976" s="1178"/>
      <c r="G976" s="1178"/>
      <c r="H976" s="1178"/>
      <c r="I976" s="1178"/>
      <c r="J976" s="1178"/>
      <c r="K976" s="1178"/>
      <c r="L976" s="1178"/>
      <c r="M976" s="1178"/>
      <c r="N976" s="1178"/>
      <c r="O976" s="1178"/>
      <c r="P976" s="1178"/>
      <c r="Q976" s="1178"/>
      <c r="R976" s="1178"/>
      <c r="S976" s="1178"/>
      <c r="T976" s="1178"/>
      <c r="U976" s="1178"/>
      <c r="V976" s="1178"/>
      <c r="W976" s="1178"/>
      <c r="X976" s="1178"/>
      <c r="Y976" s="1178"/>
      <c r="Z976" s="1178"/>
    </row>
    <row r="977" spans="1:26" ht="22.5" customHeight="1">
      <c r="A977" s="1178"/>
      <c r="B977" s="1178"/>
      <c r="C977" s="1178"/>
      <c r="D977" s="1178"/>
      <c r="E977" s="1178"/>
      <c r="F977" s="1178"/>
      <c r="G977" s="1178"/>
      <c r="H977" s="1178"/>
      <c r="I977" s="1178"/>
      <c r="J977" s="1178"/>
      <c r="K977" s="1178"/>
      <c r="L977" s="1178"/>
      <c r="M977" s="1178"/>
      <c r="N977" s="1178"/>
      <c r="O977" s="1178"/>
      <c r="P977" s="1178"/>
      <c r="Q977" s="1178"/>
      <c r="R977" s="1178"/>
      <c r="S977" s="1178"/>
      <c r="T977" s="1178"/>
      <c r="U977" s="1178"/>
      <c r="V977" s="1178"/>
      <c r="W977" s="1178"/>
      <c r="X977" s="1178"/>
      <c r="Y977" s="1178"/>
      <c r="Z977" s="1178"/>
    </row>
    <row r="978" spans="1:26" ht="22.5" customHeight="1">
      <c r="A978" s="1178"/>
      <c r="B978" s="1178"/>
      <c r="C978" s="1178"/>
      <c r="D978" s="1178"/>
      <c r="E978" s="1178"/>
      <c r="F978" s="1178"/>
      <c r="G978" s="1178"/>
      <c r="H978" s="1178"/>
      <c r="I978" s="1178"/>
      <c r="J978" s="1178"/>
      <c r="K978" s="1178"/>
      <c r="L978" s="1178"/>
      <c r="M978" s="1178"/>
      <c r="N978" s="1178"/>
      <c r="O978" s="1178"/>
      <c r="P978" s="1178"/>
      <c r="Q978" s="1178"/>
      <c r="R978" s="1178"/>
      <c r="S978" s="1178"/>
      <c r="T978" s="1178"/>
      <c r="U978" s="1178"/>
      <c r="V978" s="1178"/>
      <c r="W978" s="1178"/>
      <c r="X978" s="1178"/>
      <c r="Y978" s="1178"/>
      <c r="Z978" s="1178"/>
    </row>
    <row r="979" spans="1:26" ht="22.5" customHeight="1">
      <c r="A979" s="1178"/>
      <c r="B979" s="1178"/>
      <c r="C979" s="1178"/>
      <c r="D979" s="1178"/>
      <c r="E979" s="1178"/>
      <c r="F979" s="1178"/>
      <c r="G979" s="1178"/>
      <c r="H979" s="1178"/>
      <c r="I979" s="1178"/>
      <c r="J979" s="1178"/>
      <c r="K979" s="1178"/>
      <c r="L979" s="1178"/>
      <c r="M979" s="1178"/>
      <c r="N979" s="1178"/>
      <c r="O979" s="1178"/>
      <c r="P979" s="1178"/>
      <c r="Q979" s="1178"/>
      <c r="R979" s="1178"/>
      <c r="S979" s="1178"/>
      <c r="T979" s="1178"/>
      <c r="U979" s="1178"/>
      <c r="V979" s="1178"/>
      <c r="W979" s="1178"/>
      <c r="X979" s="1178"/>
      <c r="Y979" s="1178"/>
      <c r="Z979" s="1178"/>
    </row>
    <row r="980" spans="1:26" ht="22.5" customHeight="1">
      <c r="A980" s="1178"/>
      <c r="B980" s="1178"/>
      <c r="C980" s="1178"/>
      <c r="D980" s="1178"/>
      <c r="E980" s="1178"/>
      <c r="F980" s="1178"/>
      <c r="G980" s="1178"/>
      <c r="H980" s="1178"/>
      <c r="I980" s="1178"/>
      <c r="J980" s="1178"/>
      <c r="K980" s="1178"/>
      <c r="L980" s="1178"/>
      <c r="M980" s="1178"/>
      <c r="N980" s="1178"/>
      <c r="O980" s="1178"/>
      <c r="P980" s="1178"/>
      <c r="Q980" s="1178"/>
      <c r="R980" s="1178"/>
      <c r="S980" s="1178"/>
      <c r="T980" s="1178"/>
      <c r="U980" s="1178"/>
      <c r="V980" s="1178"/>
      <c r="W980" s="1178"/>
      <c r="X980" s="1178"/>
      <c r="Y980" s="1178"/>
      <c r="Z980" s="1178"/>
    </row>
    <row r="981" spans="1:26" ht="22.5" customHeight="1">
      <c r="A981" s="1178"/>
      <c r="B981" s="1178"/>
      <c r="C981" s="1178"/>
      <c r="D981" s="1178"/>
      <c r="E981" s="1178"/>
      <c r="F981" s="1178"/>
      <c r="G981" s="1178"/>
      <c r="H981" s="1178"/>
      <c r="I981" s="1178"/>
      <c r="J981" s="1178"/>
      <c r="K981" s="1178"/>
      <c r="L981" s="1178"/>
      <c r="M981" s="1178"/>
      <c r="N981" s="1178"/>
      <c r="O981" s="1178"/>
      <c r="P981" s="1178"/>
      <c r="Q981" s="1178"/>
      <c r="R981" s="1178"/>
      <c r="S981" s="1178"/>
      <c r="T981" s="1178"/>
      <c r="U981" s="1178"/>
      <c r="V981" s="1178"/>
      <c r="W981" s="1178"/>
      <c r="X981" s="1178"/>
      <c r="Y981" s="1178"/>
      <c r="Z981" s="1178"/>
    </row>
    <row r="982" spans="1:26" ht="22.5" customHeight="1">
      <c r="A982" s="1178"/>
      <c r="B982" s="1178"/>
      <c r="C982" s="1178"/>
      <c r="D982" s="1178"/>
      <c r="E982" s="1178"/>
      <c r="F982" s="1178"/>
      <c r="G982" s="1178"/>
      <c r="H982" s="1178"/>
      <c r="I982" s="1178"/>
      <c r="J982" s="1178"/>
      <c r="K982" s="1178"/>
      <c r="L982" s="1178"/>
      <c r="M982" s="1178"/>
      <c r="N982" s="1178"/>
      <c r="O982" s="1178"/>
      <c r="P982" s="1178"/>
      <c r="Q982" s="1178"/>
      <c r="R982" s="1178"/>
      <c r="S982" s="1178"/>
      <c r="T982" s="1178"/>
      <c r="U982" s="1178"/>
      <c r="V982" s="1178"/>
      <c r="W982" s="1178"/>
      <c r="X982" s="1178"/>
      <c r="Y982" s="1178"/>
      <c r="Z982" s="1178"/>
    </row>
    <row r="983" spans="1:26" ht="22.5" customHeight="1">
      <c r="A983" s="1178"/>
      <c r="B983" s="1178"/>
      <c r="C983" s="1178"/>
      <c r="D983" s="1178"/>
      <c r="E983" s="1178"/>
      <c r="F983" s="1178"/>
      <c r="G983" s="1178"/>
      <c r="H983" s="1178"/>
      <c r="I983" s="1178"/>
      <c r="J983" s="1178"/>
      <c r="K983" s="1178"/>
      <c r="L983" s="1178"/>
      <c r="M983" s="1178"/>
      <c r="N983" s="1178"/>
      <c r="O983" s="1178"/>
      <c r="P983" s="1178"/>
      <c r="Q983" s="1178"/>
      <c r="R983" s="1178"/>
      <c r="S983" s="1178"/>
      <c r="T983" s="1178"/>
      <c r="U983" s="1178"/>
      <c r="V983" s="1178"/>
      <c r="W983" s="1178"/>
      <c r="X983" s="1178"/>
      <c r="Y983" s="1178"/>
      <c r="Z983" s="1178"/>
    </row>
    <row r="984" spans="1:26" ht="22.5" customHeight="1">
      <c r="A984" s="1178"/>
      <c r="B984" s="1178"/>
      <c r="C984" s="1178"/>
      <c r="D984" s="1178"/>
      <c r="E984" s="1178"/>
      <c r="F984" s="1178"/>
      <c r="G984" s="1178"/>
      <c r="H984" s="1178"/>
      <c r="I984" s="1178"/>
      <c r="J984" s="1178"/>
      <c r="K984" s="1178"/>
      <c r="L984" s="1178"/>
      <c r="M984" s="1178"/>
      <c r="N984" s="1178"/>
      <c r="O984" s="1178"/>
      <c r="P984" s="1178"/>
      <c r="Q984" s="1178"/>
      <c r="R984" s="1178"/>
      <c r="S984" s="1178"/>
      <c r="T984" s="1178"/>
      <c r="U984" s="1178"/>
      <c r="V984" s="1178"/>
      <c r="W984" s="1178"/>
      <c r="X984" s="1178"/>
      <c r="Y984" s="1178"/>
      <c r="Z984" s="1178"/>
    </row>
    <row r="985" spans="1:26" ht="22.5" customHeight="1">
      <c r="A985" s="1178"/>
      <c r="B985" s="1178"/>
      <c r="C985" s="1178"/>
      <c r="D985" s="1178"/>
      <c r="E985" s="1178"/>
      <c r="F985" s="1178"/>
      <c r="G985" s="1178"/>
      <c r="H985" s="1178"/>
      <c r="I985" s="1178"/>
      <c r="J985" s="1178"/>
      <c r="K985" s="1178"/>
      <c r="L985" s="1178"/>
      <c r="M985" s="1178"/>
      <c r="N985" s="1178"/>
      <c r="O985" s="1178"/>
      <c r="P985" s="1178"/>
      <c r="Q985" s="1178"/>
      <c r="R985" s="1178"/>
      <c r="S985" s="1178"/>
      <c r="T985" s="1178"/>
      <c r="U985" s="1178"/>
      <c r="V985" s="1178"/>
      <c r="W985" s="1178"/>
      <c r="X985" s="1178"/>
      <c r="Y985" s="1178"/>
      <c r="Z985" s="1178"/>
    </row>
    <row r="986" spans="1:26" ht="22.5" customHeight="1">
      <c r="A986" s="1178"/>
      <c r="B986" s="1178"/>
      <c r="C986" s="1178"/>
      <c r="D986" s="1178"/>
      <c r="E986" s="1178"/>
      <c r="F986" s="1178"/>
      <c r="G986" s="1178"/>
      <c r="H986" s="1178"/>
      <c r="I986" s="1178"/>
      <c r="J986" s="1178"/>
      <c r="K986" s="1178"/>
      <c r="L986" s="1178"/>
      <c r="M986" s="1178"/>
      <c r="N986" s="1178"/>
      <c r="O986" s="1178"/>
      <c r="P986" s="1178"/>
      <c r="Q986" s="1178"/>
      <c r="R986" s="1178"/>
      <c r="S986" s="1178"/>
      <c r="T986" s="1178"/>
      <c r="U986" s="1178"/>
      <c r="V986" s="1178"/>
      <c r="W986" s="1178"/>
      <c r="X986" s="1178"/>
      <c r="Y986" s="1178"/>
      <c r="Z986" s="1178"/>
    </row>
    <row r="987" spans="1:26" ht="22.5" customHeight="1">
      <c r="A987" s="1178"/>
      <c r="B987" s="1178"/>
      <c r="C987" s="1178"/>
      <c r="D987" s="1178"/>
      <c r="E987" s="1178"/>
      <c r="F987" s="1178"/>
      <c r="G987" s="1178"/>
      <c r="H987" s="1178"/>
      <c r="I987" s="1178"/>
      <c r="J987" s="1178"/>
      <c r="K987" s="1178"/>
      <c r="L987" s="1178"/>
      <c r="M987" s="1178"/>
      <c r="N987" s="1178"/>
      <c r="O987" s="1178"/>
      <c r="P987" s="1178"/>
      <c r="Q987" s="1178"/>
      <c r="R987" s="1178"/>
      <c r="S987" s="1178"/>
      <c r="T987" s="1178"/>
      <c r="U987" s="1178"/>
      <c r="V987" s="1178"/>
      <c r="W987" s="1178"/>
      <c r="X987" s="1178"/>
      <c r="Y987" s="1178"/>
      <c r="Z987" s="1178"/>
    </row>
    <row r="988" spans="1:26" ht="22.5" customHeight="1">
      <c r="A988" s="1178"/>
      <c r="B988" s="1178"/>
      <c r="C988" s="1178"/>
      <c r="D988" s="1178"/>
      <c r="E988" s="1178"/>
      <c r="F988" s="1178"/>
      <c r="G988" s="1178"/>
      <c r="H988" s="1178"/>
      <c r="I988" s="1178"/>
      <c r="J988" s="1178"/>
      <c r="K988" s="1178"/>
      <c r="L988" s="1178"/>
      <c r="M988" s="1178"/>
      <c r="N988" s="1178"/>
      <c r="O988" s="1178"/>
      <c r="P988" s="1178"/>
      <c r="Q988" s="1178"/>
      <c r="R988" s="1178"/>
      <c r="S988" s="1178"/>
      <c r="T988" s="1178"/>
      <c r="U988" s="1178"/>
      <c r="V988" s="1178"/>
      <c r="W988" s="1178"/>
      <c r="X988" s="1178"/>
      <c r="Y988" s="1178"/>
      <c r="Z988" s="1178"/>
    </row>
    <row r="989" spans="1:26" ht="22.5" customHeight="1">
      <c r="A989" s="1178"/>
      <c r="B989" s="1178"/>
      <c r="C989" s="1178"/>
      <c r="D989" s="1178"/>
      <c r="E989" s="1178"/>
      <c r="F989" s="1178"/>
      <c r="G989" s="1178"/>
      <c r="H989" s="1178"/>
      <c r="I989" s="1178"/>
      <c r="J989" s="1178"/>
      <c r="K989" s="1178"/>
      <c r="L989" s="1178"/>
      <c r="M989" s="1178"/>
      <c r="N989" s="1178"/>
      <c r="O989" s="1178"/>
      <c r="P989" s="1178"/>
      <c r="Q989" s="1178"/>
      <c r="R989" s="1178"/>
      <c r="S989" s="1178"/>
      <c r="T989" s="1178"/>
      <c r="U989" s="1178"/>
      <c r="V989" s="1178"/>
      <c r="W989" s="1178"/>
      <c r="X989" s="1178"/>
      <c r="Y989" s="1178"/>
      <c r="Z989" s="1178"/>
    </row>
    <row r="990" spans="1:26" ht="22.5" customHeight="1">
      <c r="A990" s="1178"/>
      <c r="B990" s="1178"/>
      <c r="C990" s="1178"/>
      <c r="D990" s="1178"/>
      <c r="E990" s="1178"/>
      <c r="F990" s="1178"/>
      <c r="G990" s="1178"/>
      <c r="H990" s="1178"/>
      <c r="I990" s="1178"/>
      <c r="J990" s="1178"/>
      <c r="K990" s="1178"/>
      <c r="L990" s="1178"/>
      <c r="M990" s="1178"/>
      <c r="N990" s="1178"/>
      <c r="O990" s="1178"/>
      <c r="P990" s="1178"/>
      <c r="Q990" s="1178"/>
      <c r="R990" s="1178"/>
      <c r="S990" s="1178"/>
      <c r="T990" s="1178"/>
      <c r="U990" s="1178"/>
      <c r="V990" s="1178"/>
      <c r="W990" s="1178"/>
      <c r="X990" s="1178"/>
      <c r="Y990" s="1178"/>
      <c r="Z990" s="1178"/>
    </row>
    <row r="991" spans="1:26" ht="22.5" customHeight="1">
      <c r="A991" s="1178"/>
      <c r="B991" s="1178"/>
      <c r="C991" s="1178"/>
      <c r="D991" s="1178"/>
      <c r="E991" s="1178"/>
      <c r="F991" s="1178"/>
      <c r="G991" s="1178"/>
      <c r="H991" s="1178"/>
      <c r="I991" s="1178"/>
      <c r="J991" s="1178"/>
      <c r="K991" s="1178"/>
      <c r="L991" s="1178"/>
      <c r="M991" s="1178"/>
      <c r="N991" s="1178"/>
      <c r="O991" s="1178"/>
      <c r="P991" s="1178"/>
      <c r="Q991" s="1178"/>
      <c r="R991" s="1178"/>
      <c r="S991" s="1178"/>
      <c r="T991" s="1178"/>
      <c r="U991" s="1178"/>
      <c r="V991" s="1178"/>
      <c r="W991" s="1178"/>
      <c r="X991" s="1178"/>
      <c r="Y991" s="1178"/>
      <c r="Z991" s="1178"/>
    </row>
    <row r="992" spans="1:26" ht="22.5" customHeight="1">
      <c r="A992" s="1178"/>
      <c r="B992" s="1178"/>
      <c r="C992" s="1178"/>
      <c r="D992" s="1178"/>
      <c r="E992" s="1178"/>
      <c r="F992" s="1178"/>
      <c r="G992" s="1178"/>
      <c r="H992" s="1178"/>
      <c r="I992" s="1178"/>
      <c r="J992" s="1178"/>
      <c r="K992" s="1178"/>
      <c r="L992" s="1178"/>
      <c r="M992" s="1178"/>
      <c r="N992" s="1178"/>
      <c r="O992" s="1178"/>
      <c r="P992" s="1178"/>
      <c r="Q992" s="1178"/>
      <c r="R992" s="1178"/>
      <c r="S992" s="1178"/>
      <c r="T992" s="1178"/>
      <c r="U992" s="1178"/>
      <c r="V992" s="1178"/>
      <c r="W992" s="1178"/>
      <c r="X992" s="1178"/>
      <c r="Y992" s="1178"/>
      <c r="Z992" s="1178"/>
    </row>
    <row r="993" spans="1:26" ht="22.5" customHeight="1">
      <c r="A993" s="1178"/>
      <c r="B993" s="1178"/>
      <c r="C993" s="1178"/>
      <c r="D993" s="1178"/>
      <c r="E993" s="1178"/>
      <c r="F993" s="1178"/>
      <c r="G993" s="1178"/>
      <c r="H993" s="1178"/>
      <c r="I993" s="1178"/>
      <c r="J993" s="1178"/>
      <c r="K993" s="1178"/>
      <c r="L993" s="1178"/>
      <c r="M993" s="1178"/>
      <c r="N993" s="1178"/>
      <c r="O993" s="1178"/>
      <c r="P993" s="1178"/>
      <c r="Q993" s="1178"/>
      <c r="R993" s="1178"/>
      <c r="S993" s="1178"/>
      <c r="T993" s="1178"/>
      <c r="U993" s="1178"/>
      <c r="V993" s="1178"/>
      <c r="W993" s="1178"/>
      <c r="X993" s="1178"/>
      <c r="Y993" s="1178"/>
      <c r="Z993" s="1178"/>
    </row>
    <row r="994" spans="1:26" ht="22.5" customHeight="1">
      <c r="A994" s="1178"/>
      <c r="B994" s="1178"/>
      <c r="C994" s="1178"/>
      <c r="D994" s="1178"/>
      <c r="E994" s="1178"/>
      <c r="F994" s="1178"/>
      <c r="G994" s="1178"/>
      <c r="H994" s="1178"/>
      <c r="I994" s="1178"/>
      <c r="J994" s="1178"/>
      <c r="K994" s="1178"/>
      <c r="L994" s="1178"/>
      <c r="M994" s="1178"/>
      <c r="N994" s="1178"/>
      <c r="O994" s="1178"/>
      <c r="P994" s="1178"/>
      <c r="Q994" s="1178"/>
      <c r="R994" s="1178"/>
      <c r="S994" s="1178"/>
      <c r="T994" s="1178"/>
      <c r="U994" s="1178"/>
      <c r="V994" s="1178"/>
      <c r="W994" s="1178"/>
      <c r="X994" s="1178"/>
      <c r="Y994" s="1178"/>
      <c r="Z994" s="1178"/>
    </row>
    <row r="995" spans="1:26" ht="22.5" customHeight="1">
      <c r="A995" s="1178"/>
      <c r="B995" s="1178"/>
      <c r="C995" s="1178"/>
      <c r="D995" s="1178"/>
      <c r="E995" s="1178"/>
      <c r="F995" s="1178"/>
      <c r="G995" s="1178"/>
      <c r="H995" s="1178"/>
      <c r="I995" s="1178"/>
      <c r="J995" s="1178"/>
      <c r="K995" s="1178"/>
      <c r="L995" s="1178"/>
      <c r="M995" s="1178"/>
      <c r="N995" s="1178"/>
      <c r="O995" s="1178"/>
      <c r="P995" s="1178"/>
      <c r="Q995" s="1178"/>
      <c r="R995" s="1178"/>
      <c r="S995" s="1178"/>
      <c r="T995" s="1178"/>
      <c r="U995" s="1178"/>
      <c r="V995" s="1178"/>
      <c r="W995" s="1178"/>
      <c r="X995" s="1178"/>
      <c r="Y995" s="1178"/>
      <c r="Z995" s="1178"/>
    </row>
    <row r="996" spans="1:26" ht="22.5" customHeight="1">
      <c r="A996" s="1178"/>
      <c r="B996" s="1178"/>
      <c r="C996" s="1178"/>
      <c r="D996" s="1178"/>
      <c r="E996" s="1178"/>
      <c r="F996" s="1178"/>
      <c r="G996" s="1178"/>
      <c r="H996" s="1178"/>
      <c r="I996" s="1178"/>
      <c r="J996" s="1178"/>
      <c r="K996" s="1178"/>
      <c r="L996" s="1178"/>
      <c r="M996" s="1178"/>
      <c r="N996" s="1178"/>
      <c r="O996" s="1178"/>
      <c r="P996" s="1178"/>
      <c r="Q996" s="1178"/>
      <c r="R996" s="1178"/>
      <c r="S996" s="1178"/>
      <c r="T996" s="1178"/>
      <c r="U996" s="1178"/>
      <c r="V996" s="1178"/>
      <c r="W996" s="1178"/>
      <c r="X996" s="1178"/>
      <c r="Y996" s="1178"/>
      <c r="Z996" s="1178"/>
    </row>
    <row r="997" spans="1:26" ht="22.5" customHeight="1">
      <c r="A997" s="1178"/>
      <c r="B997" s="1178"/>
      <c r="C997" s="1178"/>
      <c r="D997" s="1178"/>
      <c r="E997" s="1178"/>
      <c r="F997" s="1178"/>
      <c r="G997" s="1178"/>
      <c r="H997" s="1178"/>
      <c r="I997" s="1178"/>
      <c r="J997" s="1178"/>
      <c r="K997" s="1178"/>
      <c r="L997" s="1178"/>
      <c r="M997" s="1178"/>
      <c r="N997" s="1178"/>
      <c r="O997" s="1178"/>
      <c r="P997" s="1178"/>
      <c r="Q997" s="1178"/>
      <c r="R997" s="1178"/>
      <c r="S997" s="1178"/>
      <c r="T997" s="1178"/>
      <c r="U997" s="1178"/>
      <c r="V997" s="1178"/>
      <c r="W997" s="1178"/>
      <c r="X997" s="1178"/>
      <c r="Y997" s="1178"/>
      <c r="Z997" s="1178"/>
    </row>
    <row r="998" spans="1:26" ht="22.5" customHeight="1">
      <c r="A998" s="1178"/>
      <c r="B998" s="1178"/>
      <c r="C998" s="1178"/>
      <c r="D998" s="1178"/>
      <c r="E998" s="1178"/>
      <c r="F998" s="1178"/>
      <c r="G998" s="1178"/>
      <c r="H998" s="1178"/>
      <c r="I998" s="1178"/>
      <c r="J998" s="1178"/>
      <c r="K998" s="1178"/>
      <c r="L998" s="1178"/>
      <c r="M998" s="1178"/>
      <c r="N998" s="1178"/>
      <c r="O998" s="1178"/>
      <c r="P998" s="1178"/>
      <c r="Q998" s="1178"/>
      <c r="R998" s="1178"/>
      <c r="S998" s="1178"/>
      <c r="T998" s="1178"/>
      <c r="U998" s="1178"/>
      <c r="V998" s="1178"/>
      <c r="W998" s="1178"/>
      <c r="X998" s="1178"/>
      <c r="Y998" s="1178"/>
      <c r="Z998" s="1178"/>
    </row>
    <row r="999" spans="1:26" ht="22.5" customHeight="1">
      <c r="A999" s="1178"/>
      <c r="B999" s="1178"/>
      <c r="C999" s="1178"/>
      <c r="D999" s="1178"/>
      <c r="E999" s="1178"/>
      <c r="F999" s="1178"/>
      <c r="G999" s="1178"/>
      <c r="H999" s="1178"/>
      <c r="I999" s="1178"/>
      <c r="J999" s="1178"/>
      <c r="K999" s="1178"/>
      <c r="L999" s="1178"/>
      <c r="M999" s="1178"/>
      <c r="N999" s="1178"/>
      <c r="O999" s="1178"/>
      <c r="P999" s="1178"/>
      <c r="Q999" s="1178"/>
      <c r="R999" s="1178"/>
      <c r="S999" s="1178"/>
      <c r="T999" s="1178"/>
      <c r="U999" s="1178"/>
      <c r="V999" s="1178"/>
      <c r="W999" s="1178"/>
      <c r="X999" s="1178"/>
      <c r="Y999" s="1178"/>
      <c r="Z999" s="1178"/>
    </row>
    <row r="1000" spans="1:26" ht="22.5" customHeight="1">
      <c r="A1000" s="1178"/>
      <c r="B1000" s="1178"/>
      <c r="C1000" s="1178"/>
      <c r="D1000" s="1178"/>
      <c r="E1000" s="1178"/>
      <c r="F1000" s="1178"/>
      <c r="G1000" s="1178"/>
      <c r="H1000" s="1178"/>
      <c r="I1000" s="1178"/>
      <c r="J1000" s="1178"/>
      <c r="K1000" s="1178"/>
      <c r="L1000" s="1178"/>
      <c r="M1000" s="1178"/>
      <c r="N1000" s="1178"/>
      <c r="O1000" s="1178"/>
      <c r="P1000" s="1178"/>
      <c r="Q1000" s="1178"/>
      <c r="R1000" s="1178"/>
      <c r="S1000" s="1178"/>
      <c r="T1000" s="1178"/>
      <c r="U1000" s="1178"/>
      <c r="V1000" s="1178"/>
      <c r="W1000" s="1178"/>
      <c r="X1000" s="1178"/>
      <c r="Y1000" s="1178"/>
      <c r="Z1000" s="1178"/>
    </row>
  </sheetData>
  <mergeCells count="6">
    <mergeCell ref="B21:D21"/>
    <mergeCell ref="B22:D22"/>
    <mergeCell ref="B23:D23"/>
    <mergeCell ref="B27:D27"/>
    <mergeCell ref="B75:D75"/>
    <mergeCell ref="B76:D76"/>
  </mergeCells>
  <printOptions horizontalCentered="1"/>
  <pageMargins left="0.39370078740157483" right="0.39370078740157483" top="0.70866141732283472" bottom="0.39370078740157483" header="0" footer="0"/>
  <pageSetup paperSize="9" scale="56" orientation="landscape" r:id="rId1"/>
  <headerFooter>
    <oddHeader>&amp;Rเอกสารแนบ 5 (&amp;P/)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rgb="FF0000FF"/>
  </sheetPr>
  <dimension ref="A1:Z1650"/>
  <sheetViews>
    <sheetView workbookViewId="0">
      <pane xSplit="4" ySplit="11" topLeftCell="E12" activePane="bottomRight" state="frozen"/>
      <selection pane="topRight" activeCell="E1" sqref="E1"/>
      <selection pane="bottomLeft" activeCell="A12" sqref="A12"/>
      <selection pane="bottomRight" activeCell="E12" sqref="E12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6.5" customWidth="1"/>
    <col min="5" max="5" width="15.5" customWidth="1"/>
    <col min="6" max="9" width="12.75" customWidth="1"/>
    <col min="10" max="11" width="14.75" customWidth="1"/>
    <col min="12" max="12" width="12.75" customWidth="1"/>
    <col min="13" max="13" width="7.875" hidden="1" customWidth="1"/>
    <col min="14" max="14" width="10.125" hidden="1" customWidth="1"/>
    <col min="15" max="15" width="11.125" hidden="1" customWidth="1"/>
    <col min="16" max="26" width="7.875" customWidth="1"/>
  </cols>
  <sheetData>
    <row r="1" spans="1:26" ht="27.75" customHeight="1">
      <c r="A1" s="1" t="s">
        <v>0</v>
      </c>
      <c r="B1" s="4"/>
      <c r="C1" s="4" t="s">
        <v>511</v>
      </c>
      <c r="D1" s="4"/>
      <c r="E1" s="6"/>
      <c r="F1" s="7"/>
      <c r="G1" s="6"/>
      <c r="H1" s="414"/>
      <c r="I1" s="189"/>
      <c r="J1" s="189"/>
      <c r="K1" s="189"/>
      <c r="L1" s="189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4"/>
      <c r="C2" s="4" t="s">
        <v>512</v>
      </c>
      <c r="D2" s="4"/>
      <c r="E2" s="6"/>
      <c r="F2" s="6"/>
      <c r="G2" s="6"/>
      <c r="H2" s="414"/>
      <c r="I2" s="189"/>
      <c r="J2" s="189"/>
      <c r="K2" s="189"/>
      <c r="L2" s="189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9"/>
      <c r="C3" s="9" t="s">
        <v>11</v>
      </c>
      <c r="D3" s="9"/>
      <c r="E3" s="9" t="s">
        <v>13</v>
      </c>
      <c r="F3" s="9"/>
      <c r="G3" s="9"/>
      <c r="H3" s="1138" t="s">
        <v>17</v>
      </c>
      <c r="I3" s="1139"/>
      <c r="J3" s="1139"/>
      <c r="K3" s="1139"/>
      <c r="L3" s="1139"/>
      <c r="M3" s="400"/>
      <c r="N3" s="400"/>
      <c r="O3" s="400"/>
      <c r="P3" s="5"/>
      <c r="Q3" s="5"/>
      <c r="R3" s="5"/>
      <c r="S3" s="5"/>
      <c r="T3" s="5"/>
      <c r="U3" s="5"/>
      <c r="V3" s="5"/>
      <c r="W3" s="5"/>
      <c r="X3" s="5"/>
      <c r="Y3" s="5"/>
      <c r="Z3" s="5"/>
    </row>
    <row r="4" spans="1:26" ht="27.75" hidden="1" customHeight="1">
      <c r="A4" s="12" t="s">
        <v>15</v>
      </c>
      <c r="B4" s="12"/>
      <c r="C4" s="12" t="s">
        <v>557</v>
      </c>
      <c r="D4" s="12"/>
      <c r="E4" s="12" t="s">
        <v>558</v>
      </c>
      <c r="F4" s="12"/>
      <c r="G4" s="12"/>
      <c r="H4" s="1140" t="s">
        <v>559</v>
      </c>
      <c r="I4" s="1139"/>
      <c r="J4" s="1139"/>
      <c r="K4" s="1139"/>
      <c r="L4" s="1139"/>
      <c r="M4" s="400"/>
      <c r="N4" s="400"/>
      <c r="O4" s="400"/>
      <c r="P4" s="5"/>
      <c r="Q4" s="5"/>
      <c r="R4" s="5"/>
      <c r="S4" s="5"/>
      <c r="T4" s="5"/>
      <c r="U4" s="5"/>
      <c r="V4" s="5"/>
      <c r="W4" s="5"/>
      <c r="X4" s="5"/>
      <c r="Y4" s="5"/>
      <c r="Z4" s="5"/>
    </row>
    <row r="5" spans="1:26" ht="27.75" hidden="1" customHeight="1">
      <c r="A5" s="13" t="s">
        <v>514</v>
      </c>
      <c r="B5" s="12"/>
      <c r="C5" s="12"/>
      <c r="D5" s="12"/>
      <c r="E5" s="12"/>
      <c r="F5" s="12"/>
      <c r="G5" s="12"/>
      <c r="H5" s="1141"/>
      <c r="I5" s="1139"/>
      <c r="J5" s="1139"/>
      <c r="K5" s="1139"/>
      <c r="L5" s="1139"/>
      <c r="M5" s="400"/>
      <c r="N5" s="400"/>
      <c r="O5" s="400"/>
      <c r="P5" s="5"/>
      <c r="Q5" s="5"/>
      <c r="R5" s="5"/>
      <c r="S5" s="5"/>
      <c r="T5" s="5"/>
      <c r="U5" s="5"/>
      <c r="V5" s="5"/>
      <c r="W5" s="5"/>
      <c r="X5" s="5"/>
      <c r="Y5" s="5"/>
      <c r="Z5" s="5"/>
    </row>
    <row r="6" spans="1:26" ht="27.75" hidden="1" customHeight="1">
      <c r="A6" s="13" t="s">
        <v>560</v>
      </c>
      <c r="B6" s="9"/>
      <c r="C6" s="9" t="s">
        <v>24</v>
      </c>
      <c r="D6" s="9"/>
      <c r="E6" s="9" t="s">
        <v>420</v>
      </c>
      <c r="F6" s="9"/>
      <c r="G6" s="9"/>
      <c r="H6" s="1138" t="s">
        <v>421</v>
      </c>
      <c r="I6" s="1139"/>
      <c r="J6" s="1139"/>
      <c r="K6" s="1139"/>
      <c r="L6" s="1139"/>
      <c r="M6" s="400"/>
      <c r="N6" s="400"/>
      <c r="O6" s="400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.75" hidden="1" customHeight="1">
      <c r="A7" s="5"/>
      <c r="B7" s="12"/>
      <c r="C7" s="12" t="s">
        <v>557</v>
      </c>
      <c r="D7" s="5"/>
      <c r="E7" s="12" t="s">
        <v>558</v>
      </c>
      <c r="F7" s="5"/>
      <c r="G7" s="5"/>
      <c r="H7" s="1140" t="s">
        <v>561</v>
      </c>
      <c r="I7" s="1139"/>
      <c r="J7" s="1139"/>
      <c r="K7" s="1139"/>
      <c r="L7" s="1139"/>
      <c r="M7" s="400"/>
      <c r="N7" s="400"/>
      <c r="O7" s="400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26" ht="27.75" hidden="1" customHeight="1">
      <c r="A8" s="5"/>
      <c r="B8" s="12"/>
      <c r="C8" s="5"/>
      <c r="D8" s="5"/>
      <c r="E8" s="12"/>
      <c r="F8" s="12"/>
      <c r="G8" s="12"/>
      <c r="H8" s="1141"/>
      <c r="I8" s="1139"/>
      <c r="J8" s="1139"/>
      <c r="K8" s="1139"/>
      <c r="L8" s="1139"/>
      <c r="M8" s="400"/>
      <c r="N8" s="400"/>
      <c r="O8" s="400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27.75" customHeight="1">
      <c r="A9" s="144"/>
      <c r="B9" s="415"/>
      <c r="C9" s="144"/>
      <c r="D9" s="144"/>
      <c r="E9" s="416"/>
      <c r="F9" s="415"/>
      <c r="G9" s="415"/>
      <c r="H9" s="1135"/>
      <c r="I9" s="1107"/>
      <c r="J9" s="1107"/>
      <c r="K9" s="1107"/>
      <c r="L9" s="1107"/>
      <c r="M9" s="6"/>
      <c r="N9" s="6"/>
      <c r="O9" s="6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7.75" customHeight="1">
      <c r="A10" s="17" t="s">
        <v>29</v>
      </c>
      <c r="B10" s="1100" t="s">
        <v>31</v>
      </c>
      <c r="C10" s="1101"/>
      <c r="D10" s="1116"/>
      <c r="E10" s="259"/>
      <c r="F10" s="259"/>
      <c r="G10" s="259"/>
      <c r="H10" s="259"/>
      <c r="I10" s="259"/>
      <c r="J10" s="259"/>
      <c r="K10" s="259"/>
      <c r="L10" s="259"/>
      <c r="M10" s="1103" t="s">
        <v>35</v>
      </c>
      <c r="N10" s="1104"/>
      <c r="O10" s="110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27.75" customHeight="1">
      <c r="A11" s="20" t="s">
        <v>44</v>
      </c>
      <c r="B11" s="1117" t="s">
        <v>51</v>
      </c>
      <c r="C11" s="1110"/>
      <c r="D11" s="1118"/>
      <c r="E11" s="261" t="s">
        <v>33</v>
      </c>
      <c r="F11" s="261" t="s">
        <v>37</v>
      </c>
      <c r="G11" s="261" t="s">
        <v>38</v>
      </c>
      <c r="H11" s="261" t="s">
        <v>39</v>
      </c>
      <c r="I11" s="261" t="s">
        <v>40</v>
      </c>
      <c r="J11" s="261" t="s">
        <v>41</v>
      </c>
      <c r="K11" s="261" t="s">
        <v>42</v>
      </c>
      <c r="L11" s="261" t="s">
        <v>43</v>
      </c>
      <c r="M11" s="1106"/>
      <c r="N11" s="1107"/>
      <c r="O11" s="1108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ht="27.75" customHeight="1">
      <c r="A12" s="26"/>
      <c r="B12" s="1119" t="s">
        <v>62</v>
      </c>
      <c r="C12" s="1114"/>
      <c r="D12" s="1120"/>
      <c r="E12" s="263"/>
      <c r="F12" s="263"/>
      <c r="G12" s="263"/>
      <c r="H12" s="263"/>
      <c r="I12" s="263"/>
      <c r="J12" s="263"/>
      <c r="K12" s="263"/>
      <c r="L12" s="263"/>
      <c r="M12" s="40" t="s">
        <v>83</v>
      </c>
      <c r="N12" s="40" t="s">
        <v>86</v>
      </c>
      <c r="O12" s="40" t="s">
        <v>87</v>
      </c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</row>
    <row r="13" spans="1:26" ht="27.75" customHeight="1">
      <c r="A13" s="49" t="s">
        <v>563</v>
      </c>
      <c r="B13" s="113" t="s">
        <v>564</v>
      </c>
      <c r="C13" s="318"/>
      <c r="D13" s="319"/>
      <c r="E13" s="53"/>
      <c r="F13" s="417"/>
      <c r="G13" s="418"/>
      <c r="H13" s="419"/>
      <c r="I13" s="209"/>
      <c r="J13" s="209"/>
      <c r="K13" s="209"/>
      <c r="L13" s="209"/>
      <c r="M13" s="420" t="s">
        <v>568</v>
      </c>
      <c r="N13" s="420" t="s">
        <v>568</v>
      </c>
      <c r="O13" s="420" t="s">
        <v>568</v>
      </c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</row>
    <row r="14" spans="1:26" ht="27.75" customHeight="1">
      <c r="A14" s="39" t="s">
        <v>131</v>
      </c>
      <c r="B14" s="421" t="s">
        <v>570</v>
      </c>
      <c r="C14" s="422"/>
      <c r="D14" s="423"/>
      <c r="E14" s="70"/>
      <c r="F14" s="424"/>
      <c r="G14" s="70"/>
      <c r="H14" s="425"/>
      <c r="I14" s="426"/>
      <c r="J14" s="426"/>
      <c r="K14" s="426"/>
      <c r="L14" s="426"/>
      <c r="M14" s="428"/>
      <c r="N14" s="428"/>
      <c r="O14" s="428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</row>
    <row r="15" spans="1:26" ht="27.75" customHeight="1">
      <c r="A15" s="39"/>
      <c r="B15" s="421" t="s">
        <v>578</v>
      </c>
      <c r="C15" s="422"/>
      <c r="D15" s="423"/>
      <c r="E15" s="70"/>
      <c r="F15" s="424"/>
      <c r="G15" s="429"/>
      <c r="H15" s="425"/>
      <c r="I15" s="426"/>
      <c r="J15" s="426"/>
      <c r="K15" s="426"/>
      <c r="L15" s="426"/>
      <c r="M15" s="428"/>
      <c r="N15" s="428"/>
      <c r="O15" s="428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430"/>
      <c r="B16" s="421" t="s">
        <v>579</v>
      </c>
      <c r="C16" s="422"/>
      <c r="D16" s="423"/>
      <c r="E16" s="70"/>
      <c r="F16" s="424"/>
      <c r="G16" s="70"/>
      <c r="H16" s="425"/>
      <c r="I16" s="426"/>
      <c r="J16" s="426"/>
      <c r="K16" s="426"/>
      <c r="L16" s="426"/>
      <c r="M16" s="428"/>
      <c r="N16" s="428"/>
      <c r="O16" s="428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45"/>
      <c r="B17" s="79" t="s">
        <v>133</v>
      </c>
      <c r="C17" s="431" t="s">
        <v>580</v>
      </c>
      <c r="D17" s="432"/>
      <c r="E17" s="433"/>
      <c r="F17" s="329"/>
      <c r="G17" s="70"/>
      <c r="H17" s="71"/>
      <c r="I17" s="71"/>
      <c r="J17" s="71"/>
      <c r="K17" s="71"/>
      <c r="L17" s="71"/>
      <c r="M17" s="94"/>
      <c r="N17" s="94"/>
      <c r="O17" s="94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434"/>
      <c r="B18" s="79" t="s">
        <v>145</v>
      </c>
      <c r="C18" s="431" t="s">
        <v>580</v>
      </c>
      <c r="D18" s="432"/>
      <c r="E18" s="70"/>
      <c r="F18" s="424"/>
      <c r="G18" s="70"/>
      <c r="H18" s="71"/>
      <c r="I18" s="71"/>
      <c r="J18" s="71"/>
      <c r="K18" s="71"/>
      <c r="L18" s="71"/>
      <c r="M18" s="71"/>
      <c r="N18" s="71"/>
      <c r="O18" s="71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402"/>
      <c r="B19" s="79" t="s">
        <v>151</v>
      </c>
      <c r="C19" s="431" t="s">
        <v>580</v>
      </c>
      <c r="D19" s="432"/>
      <c r="E19" s="433"/>
      <c r="F19" s="329"/>
      <c r="G19" s="70"/>
      <c r="H19" s="71"/>
      <c r="I19" s="71"/>
      <c r="J19" s="71"/>
      <c r="K19" s="71"/>
      <c r="L19" s="71"/>
      <c r="M19" s="71"/>
      <c r="N19" s="71"/>
      <c r="O19" s="71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435"/>
      <c r="B20" s="79" t="s">
        <v>70</v>
      </c>
      <c r="C20" s="431" t="s">
        <v>580</v>
      </c>
      <c r="D20" s="432"/>
      <c r="E20" s="433"/>
      <c r="F20" s="329"/>
      <c r="G20" s="94"/>
      <c r="H20" s="71"/>
      <c r="I20" s="71"/>
      <c r="J20" s="71"/>
      <c r="K20" s="71"/>
      <c r="L20" s="71"/>
      <c r="M20" s="71"/>
      <c r="N20" s="71"/>
      <c r="O20" s="71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133"/>
      <c r="B21" s="79"/>
      <c r="C21" s="121"/>
      <c r="D21" s="134" t="s">
        <v>202</v>
      </c>
      <c r="E21" s="437">
        <v>4.5</v>
      </c>
      <c r="F21" s="45"/>
      <c r="G21" s="45"/>
      <c r="H21" s="45"/>
      <c r="I21" s="45"/>
      <c r="J21" s="45">
        <f t="shared" ref="J21:J61" si="0">SUM(E21:I21)</f>
        <v>4.5</v>
      </c>
      <c r="K21" s="45">
        <f t="shared" ref="K21:K62" si="1">J21/E21</f>
        <v>1</v>
      </c>
      <c r="L21" s="4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133"/>
      <c r="B22" s="79"/>
      <c r="C22" s="121"/>
      <c r="D22" s="134" t="s">
        <v>205</v>
      </c>
      <c r="E22" s="437">
        <v>4.5</v>
      </c>
      <c r="F22" s="45"/>
      <c r="G22" s="45"/>
      <c r="H22" s="45"/>
      <c r="I22" s="45"/>
      <c r="J22" s="45">
        <f t="shared" si="0"/>
        <v>4.5</v>
      </c>
      <c r="K22" s="45">
        <f t="shared" si="1"/>
        <v>1</v>
      </c>
      <c r="L22" s="4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133"/>
      <c r="B23" s="79"/>
      <c r="C23" s="121"/>
      <c r="D23" s="134" t="s">
        <v>210</v>
      </c>
      <c r="E23" s="437">
        <v>4.5</v>
      </c>
      <c r="F23" s="45"/>
      <c r="G23" s="45"/>
      <c r="H23" s="45"/>
      <c r="I23" s="45"/>
      <c r="J23" s="45">
        <f t="shared" si="0"/>
        <v>4.5</v>
      </c>
      <c r="K23" s="45">
        <f t="shared" si="1"/>
        <v>1</v>
      </c>
      <c r="L23" s="4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133"/>
      <c r="B24" s="79"/>
      <c r="C24" s="121"/>
      <c r="D24" s="134" t="s">
        <v>213</v>
      </c>
      <c r="E24" s="437">
        <v>4.5</v>
      </c>
      <c r="F24" s="45"/>
      <c r="G24" s="45"/>
      <c r="H24" s="45"/>
      <c r="I24" s="45"/>
      <c r="J24" s="45">
        <f t="shared" si="0"/>
        <v>4.5</v>
      </c>
      <c r="K24" s="45">
        <f t="shared" si="1"/>
        <v>1</v>
      </c>
      <c r="L24" s="4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133"/>
      <c r="B25" s="79"/>
      <c r="C25" s="121"/>
      <c r="D25" s="134" t="s">
        <v>216</v>
      </c>
      <c r="E25" s="437">
        <v>4.5</v>
      </c>
      <c r="F25" s="45"/>
      <c r="G25" s="45"/>
      <c r="H25" s="45"/>
      <c r="I25" s="45"/>
      <c r="J25" s="45">
        <f t="shared" si="0"/>
        <v>4.5</v>
      </c>
      <c r="K25" s="45">
        <f t="shared" si="1"/>
        <v>1</v>
      </c>
      <c r="L25" s="4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133"/>
      <c r="B26" s="79"/>
      <c r="C26" s="121"/>
      <c r="D26" s="134" t="s">
        <v>218</v>
      </c>
      <c r="E26" s="437">
        <v>4.5</v>
      </c>
      <c r="F26" s="45"/>
      <c r="G26" s="45"/>
      <c r="H26" s="45"/>
      <c r="I26" s="45"/>
      <c r="J26" s="45">
        <f t="shared" si="0"/>
        <v>4.5</v>
      </c>
      <c r="K26" s="45">
        <f t="shared" si="1"/>
        <v>1</v>
      </c>
      <c r="L26" s="4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133"/>
      <c r="B27" s="79"/>
      <c r="C27" s="121"/>
      <c r="D27" s="134" t="s">
        <v>220</v>
      </c>
      <c r="E27" s="437">
        <v>4.5</v>
      </c>
      <c r="F27" s="45"/>
      <c r="G27" s="45"/>
      <c r="H27" s="45"/>
      <c r="I27" s="45"/>
      <c r="J27" s="45">
        <f t="shared" si="0"/>
        <v>4.5</v>
      </c>
      <c r="K27" s="45">
        <f t="shared" si="1"/>
        <v>1</v>
      </c>
      <c r="L27" s="4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133"/>
      <c r="B28" s="79"/>
      <c r="C28" s="121"/>
      <c r="D28" s="134" t="s">
        <v>223</v>
      </c>
      <c r="E28" s="437">
        <v>4.5</v>
      </c>
      <c r="F28" s="45"/>
      <c r="G28" s="45"/>
      <c r="H28" s="45"/>
      <c r="I28" s="45"/>
      <c r="J28" s="45">
        <f t="shared" si="0"/>
        <v>4.5</v>
      </c>
      <c r="K28" s="45">
        <f t="shared" si="1"/>
        <v>1</v>
      </c>
      <c r="L28" s="4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133"/>
      <c r="B29" s="79"/>
      <c r="C29" s="121"/>
      <c r="D29" s="134" t="s">
        <v>225</v>
      </c>
      <c r="E29" s="437">
        <v>4.5</v>
      </c>
      <c r="F29" s="45"/>
      <c r="G29" s="45"/>
      <c r="H29" s="45"/>
      <c r="I29" s="45"/>
      <c r="J29" s="45">
        <f t="shared" si="0"/>
        <v>4.5</v>
      </c>
      <c r="K29" s="45">
        <f t="shared" si="1"/>
        <v>1</v>
      </c>
      <c r="L29" s="4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133"/>
      <c r="B30" s="79"/>
      <c r="C30" s="121"/>
      <c r="D30" s="134" t="s">
        <v>227</v>
      </c>
      <c r="E30" s="437">
        <v>4.5</v>
      </c>
      <c r="F30" s="45"/>
      <c r="G30" s="45"/>
      <c r="H30" s="45"/>
      <c r="I30" s="45"/>
      <c r="J30" s="45">
        <f t="shared" si="0"/>
        <v>4.5</v>
      </c>
      <c r="K30" s="45">
        <f t="shared" si="1"/>
        <v>1</v>
      </c>
      <c r="L30" s="4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133"/>
      <c r="B31" s="79"/>
      <c r="C31" s="121"/>
      <c r="D31" s="134" t="s">
        <v>229</v>
      </c>
      <c r="E31" s="437">
        <v>4.5</v>
      </c>
      <c r="F31" s="45"/>
      <c r="G31" s="45"/>
      <c r="H31" s="45"/>
      <c r="I31" s="45"/>
      <c r="J31" s="45">
        <f t="shared" si="0"/>
        <v>4.5</v>
      </c>
      <c r="K31" s="45">
        <f t="shared" si="1"/>
        <v>1</v>
      </c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133"/>
      <c r="B32" s="79"/>
      <c r="C32" s="121"/>
      <c r="D32" s="134" t="s">
        <v>234</v>
      </c>
      <c r="E32" s="437">
        <v>4.5</v>
      </c>
      <c r="F32" s="45"/>
      <c r="G32" s="45"/>
      <c r="H32" s="45"/>
      <c r="I32" s="45"/>
      <c r="J32" s="45">
        <f t="shared" si="0"/>
        <v>4.5</v>
      </c>
      <c r="K32" s="45">
        <f t="shared" si="1"/>
        <v>1</v>
      </c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33"/>
      <c r="B33" s="79"/>
      <c r="C33" s="121"/>
      <c r="D33" s="134" t="s">
        <v>236</v>
      </c>
      <c r="E33" s="437">
        <v>4.5</v>
      </c>
      <c r="F33" s="45"/>
      <c r="G33" s="45"/>
      <c r="H33" s="45"/>
      <c r="I33" s="45"/>
      <c r="J33" s="45">
        <f t="shared" si="0"/>
        <v>4.5</v>
      </c>
      <c r="K33" s="45">
        <f t="shared" si="1"/>
        <v>1</v>
      </c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133"/>
      <c r="B34" s="79"/>
      <c r="C34" s="121"/>
      <c r="D34" s="134" t="s">
        <v>241</v>
      </c>
      <c r="E34" s="437">
        <v>4.5</v>
      </c>
      <c r="F34" s="45"/>
      <c r="G34" s="45"/>
      <c r="H34" s="45"/>
      <c r="I34" s="45"/>
      <c r="J34" s="45">
        <f t="shared" si="0"/>
        <v>4.5</v>
      </c>
      <c r="K34" s="45">
        <f t="shared" si="1"/>
        <v>1</v>
      </c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133"/>
      <c r="B35" s="79"/>
      <c r="C35" s="121"/>
      <c r="D35" s="134" t="s">
        <v>243</v>
      </c>
      <c r="E35" s="437">
        <v>4.5</v>
      </c>
      <c r="F35" s="45"/>
      <c r="G35" s="45"/>
      <c r="H35" s="45"/>
      <c r="I35" s="45"/>
      <c r="J35" s="45">
        <f t="shared" si="0"/>
        <v>4.5</v>
      </c>
      <c r="K35" s="45">
        <f t="shared" si="1"/>
        <v>1</v>
      </c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133"/>
      <c r="B36" s="79"/>
      <c r="C36" s="121"/>
      <c r="D36" s="134" t="s">
        <v>246</v>
      </c>
      <c r="E36" s="437">
        <v>4.5</v>
      </c>
      <c r="F36" s="45"/>
      <c r="G36" s="45"/>
      <c r="H36" s="45"/>
      <c r="I36" s="45"/>
      <c r="J36" s="45">
        <f t="shared" si="0"/>
        <v>4.5</v>
      </c>
      <c r="K36" s="45">
        <f t="shared" si="1"/>
        <v>1</v>
      </c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133"/>
      <c r="B37" s="79"/>
      <c r="C37" s="121"/>
      <c r="D37" s="134" t="s">
        <v>249</v>
      </c>
      <c r="E37" s="437">
        <v>4.5</v>
      </c>
      <c r="F37" s="45"/>
      <c r="G37" s="45"/>
      <c r="H37" s="45"/>
      <c r="I37" s="45"/>
      <c r="J37" s="45">
        <f t="shared" si="0"/>
        <v>4.5</v>
      </c>
      <c r="K37" s="45">
        <f t="shared" si="1"/>
        <v>1</v>
      </c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133"/>
      <c r="B38" s="79"/>
      <c r="C38" s="121"/>
      <c r="D38" s="134" t="s">
        <v>253</v>
      </c>
      <c r="E38" s="437">
        <v>4.5</v>
      </c>
      <c r="F38" s="45"/>
      <c r="G38" s="45"/>
      <c r="H38" s="45"/>
      <c r="I38" s="45"/>
      <c r="J38" s="45">
        <f t="shared" si="0"/>
        <v>4.5</v>
      </c>
      <c r="K38" s="45">
        <f t="shared" si="1"/>
        <v>1</v>
      </c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133"/>
      <c r="B39" s="79"/>
      <c r="C39" s="121"/>
      <c r="D39" s="134" t="s">
        <v>256</v>
      </c>
      <c r="E39" s="437">
        <v>4.5</v>
      </c>
      <c r="F39" s="45"/>
      <c r="G39" s="45"/>
      <c r="H39" s="45"/>
      <c r="I39" s="45"/>
      <c r="J39" s="45">
        <f t="shared" si="0"/>
        <v>4.5</v>
      </c>
      <c r="K39" s="45">
        <f t="shared" si="1"/>
        <v>1</v>
      </c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133"/>
      <c r="B40" s="79"/>
      <c r="C40" s="121"/>
      <c r="D40" s="134" t="s">
        <v>259</v>
      </c>
      <c r="E40" s="437">
        <v>4.5</v>
      </c>
      <c r="F40" s="45"/>
      <c r="G40" s="45"/>
      <c r="H40" s="45"/>
      <c r="I40" s="45"/>
      <c r="J40" s="45">
        <f t="shared" si="0"/>
        <v>4.5</v>
      </c>
      <c r="K40" s="45">
        <f t="shared" si="1"/>
        <v>1</v>
      </c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133"/>
      <c r="B41" s="79"/>
      <c r="C41" s="121"/>
      <c r="D41" s="134" t="s">
        <v>261</v>
      </c>
      <c r="E41" s="437">
        <v>4.5</v>
      </c>
      <c r="F41" s="45"/>
      <c r="G41" s="45"/>
      <c r="H41" s="45"/>
      <c r="I41" s="45"/>
      <c r="J41" s="45">
        <f t="shared" si="0"/>
        <v>4.5</v>
      </c>
      <c r="K41" s="45">
        <f t="shared" si="1"/>
        <v>1</v>
      </c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133"/>
      <c r="B42" s="79"/>
      <c r="C42" s="121"/>
      <c r="D42" s="134" t="s">
        <v>263</v>
      </c>
      <c r="E42" s="437">
        <v>4.5</v>
      </c>
      <c r="F42" s="45"/>
      <c r="G42" s="45"/>
      <c r="H42" s="45"/>
      <c r="I42" s="45"/>
      <c r="J42" s="45">
        <f t="shared" si="0"/>
        <v>4.5</v>
      </c>
      <c r="K42" s="45">
        <f t="shared" si="1"/>
        <v>1</v>
      </c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133"/>
      <c r="B43" s="79"/>
      <c r="C43" s="121"/>
      <c r="D43" s="134" t="s">
        <v>265</v>
      </c>
      <c r="E43" s="437">
        <v>4.5</v>
      </c>
      <c r="F43" s="45"/>
      <c r="G43" s="45"/>
      <c r="H43" s="45"/>
      <c r="I43" s="45"/>
      <c r="J43" s="45">
        <f t="shared" si="0"/>
        <v>4.5</v>
      </c>
      <c r="K43" s="45">
        <f t="shared" si="1"/>
        <v>1</v>
      </c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33"/>
      <c r="B44" s="79"/>
      <c r="C44" s="121"/>
      <c r="D44" s="134" t="s">
        <v>269</v>
      </c>
      <c r="E44" s="437">
        <v>4.5</v>
      </c>
      <c r="F44" s="45"/>
      <c r="G44" s="45"/>
      <c r="H44" s="45"/>
      <c r="I44" s="45"/>
      <c r="J44" s="45">
        <f t="shared" si="0"/>
        <v>4.5</v>
      </c>
      <c r="K44" s="45">
        <f t="shared" si="1"/>
        <v>1</v>
      </c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3"/>
      <c r="B45" s="79"/>
      <c r="C45" s="121"/>
      <c r="D45" s="134" t="s">
        <v>274</v>
      </c>
      <c r="E45" s="437">
        <v>4.5</v>
      </c>
      <c r="F45" s="45"/>
      <c r="G45" s="45"/>
      <c r="H45" s="45"/>
      <c r="I45" s="45"/>
      <c r="J45" s="45">
        <f t="shared" si="0"/>
        <v>4.5</v>
      </c>
      <c r="K45" s="45">
        <f t="shared" si="1"/>
        <v>1</v>
      </c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133"/>
      <c r="B46" s="79"/>
      <c r="C46" s="121"/>
      <c r="D46" s="134" t="s">
        <v>277</v>
      </c>
      <c r="E46" s="437">
        <v>4.5</v>
      </c>
      <c r="F46" s="45"/>
      <c r="G46" s="45"/>
      <c r="H46" s="45"/>
      <c r="I46" s="45"/>
      <c r="J46" s="45">
        <f t="shared" si="0"/>
        <v>4.5</v>
      </c>
      <c r="K46" s="45">
        <f t="shared" si="1"/>
        <v>1</v>
      </c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133"/>
      <c r="B47" s="79"/>
      <c r="C47" s="121"/>
      <c r="D47" s="134" t="s">
        <v>279</v>
      </c>
      <c r="E47" s="437">
        <v>4.5</v>
      </c>
      <c r="F47" s="45"/>
      <c r="G47" s="45"/>
      <c r="H47" s="45"/>
      <c r="I47" s="45"/>
      <c r="J47" s="45">
        <f t="shared" si="0"/>
        <v>4.5</v>
      </c>
      <c r="K47" s="45">
        <f t="shared" si="1"/>
        <v>1</v>
      </c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133"/>
      <c r="B48" s="79"/>
      <c r="C48" s="121"/>
      <c r="D48" s="134" t="s">
        <v>283</v>
      </c>
      <c r="E48" s="437">
        <v>4.5</v>
      </c>
      <c r="F48" s="45"/>
      <c r="G48" s="45"/>
      <c r="H48" s="45"/>
      <c r="I48" s="45"/>
      <c r="J48" s="45">
        <f t="shared" si="0"/>
        <v>4.5</v>
      </c>
      <c r="K48" s="45">
        <f t="shared" si="1"/>
        <v>1</v>
      </c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133"/>
      <c r="B49" s="79"/>
      <c r="C49" s="121"/>
      <c r="D49" s="134" t="s">
        <v>285</v>
      </c>
      <c r="E49" s="437">
        <v>4.5</v>
      </c>
      <c r="F49" s="45"/>
      <c r="G49" s="45"/>
      <c r="H49" s="45"/>
      <c r="I49" s="45"/>
      <c r="J49" s="45">
        <f t="shared" si="0"/>
        <v>4.5</v>
      </c>
      <c r="K49" s="45">
        <f t="shared" si="1"/>
        <v>1</v>
      </c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33"/>
      <c r="B50" s="79"/>
      <c r="C50" s="121"/>
      <c r="D50" s="134" t="s">
        <v>287</v>
      </c>
      <c r="E50" s="437">
        <v>4.5</v>
      </c>
      <c r="F50" s="45"/>
      <c r="G50" s="45"/>
      <c r="H50" s="45"/>
      <c r="I50" s="45"/>
      <c r="J50" s="45">
        <f t="shared" si="0"/>
        <v>4.5</v>
      </c>
      <c r="K50" s="45">
        <f t="shared" si="1"/>
        <v>1</v>
      </c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133"/>
      <c r="B51" s="79"/>
      <c r="C51" s="121"/>
      <c r="D51" s="134" t="s">
        <v>289</v>
      </c>
      <c r="E51" s="437">
        <v>4.5</v>
      </c>
      <c r="F51" s="45"/>
      <c r="G51" s="45"/>
      <c r="H51" s="45"/>
      <c r="I51" s="45"/>
      <c r="J51" s="45">
        <f t="shared" si="0"/>
        <v>4.5</v>
      </c>
      <c r="K51" s="45">
        <f t="shared" si="1"/>
        <v>1</v>
      </c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133"/>
      <c r="B52" s="79"/>
      <c r="C52" s="121"/>
      <c r="D52" s="134" t="s">
        <v>291</v>
      </c>
      <c r="E52" s="437">
        <v>4.5</v>
      </c>
      <c r="F52" s="45"/>
      <c r="G52" s="45"/>
      <c r="H52" s="45"/>
      <c r="I52" s="45"/>
      <c r="J52" s="45">
        <f t="shared" si="0"/>
        <v>4.5</v>
      </c>
      <c r="K52" s="45">
        <f t="shared" si="1"/>
        <v>1</v>
      </c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133"/>
      <c r="B53" s="79"/>
      <c r="C53" s="121"/>
      <c r="D53" s="134" t="s">
        <v>293</v>
      </c>
      <c r="E53" s="437">
        <v>4.5</v>
      </c>
      <c r="F53" s="45"/>
      <c r="G53" s="45"/>
      <c r="H53" s="45"/>
      <c r="I53" s="45"/>
      <c r="J53" s="45">
        <f t="shared" si="0"/>
        <v>4.5</v>
      </c>
      <c r="K53" s="45">
        <f t="shared" si="1"/>
        <v>1</v>
      </c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133"/>
      <c r="B54" s="79"/>
      <c r="C54" s="121"/>
      <c r="D54" s="134" t="s">
        <v>295</v>
      </c>
      <c r="E54" s="437">
        <v>4.5</v>
      </c>
      <c r="F54" s="45"/>
      <c r="G54" s="45"/>
      <c r="H54" s="45"/>
      <c r="I54" s="45"/>
      <c r="J54" s="45">
        <f t="shared" si="0"/>
        <v>4.5</v>
      </c>
      <c r="K54" s="45">
        <f t="shared" si="1"/>
        <v>1</v>
      </c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133"/>
      <c r="B55" s="79"/>
      <c r="C55" s="121"/>
      <c r="D55" s="134" t="s">
        <v>297</v>
      </c>
      <c r="E55" s="437">
        <v>4.5</v>
      </c>
      <c r="F55" s="45"/>
      <c r="G55" s="45"/>
      <c r="H55" s="45"/>
      <c r="I55" s="45"/>
      <c r="J55" s="45">
        <f t="shared" si="0"/>
        <v>4.5</v>
      </c>
      <c r="K55" s="45">
        <f t="shared" si="1"/>
        <v>1</v>
      </c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133"/>
      <c r="B56" s="79"/>
      <c r="C56" s="121"/>
      <c r="D56" s="134" t="s">
        <v>299</v>
      </c>
      <c r="E56" s="437">
        <v>4.5</v>
      </c>
      <c r="F56" s="45"/>
      <c r="G56" s="45"/>
      <c r="H56" s="45"/>
      <c r="I56" s="45"/>
      <c r="J56" s="45">
        <f t="shared" si="0"/>
        <v>4.5</v>
      </c>
      <c r="K56" s="45">
        <f t="shared" si="1"/>
        <v>1</v>
      </c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33"/>
      <c r="B57" s="79"/>
      <c r="C57" s="121"/>
      <c r="D57" s="134" t="s">
        <v>301</v>
      </c>
      <c r="E57" s="437">
        <v>4.5</v>
      </c>
      <c r="F57" s="45"/>
      <c r="G57" s="45"/>
      <c r="H57" s="45"/>
      <c r="I57" s="45"/>
      <c r="J57" s="45">
        <f t="shared" si="0"/>
        <v>4.5</v>
      </c>
      <c r="K57" s="45">
        <f t="shared" si="1"/>
        <v>1</v>
      </c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133"/>
      <c r="B58" s="79"/>
      <c r="C58" s="121"/>
      <c r="D58" s="134" t="s">
        <v>302</v>
      </c>
      <c r="E58" s="437">
        <v>4.5</v>
      </c>
      <c r="F58" s="45"/>
      <c r="G58" s="45"/>
      <c r="H58" s="45"/>
      <c r="I58" s="45"/>
      <c r="J58" s="45">
        <f t="shared" si="0"/>
        <v>4.5</v>
      </c>
      <c r="K58" s="45">
        <f t="shared" si="1"/>
        <v>1</v>
      </c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133"/>
      <c r="B59" s="79"/>
      <c r="C59" s="121"/>
      <c r="D59" s="134" t="s">
        <v>304</v>
      </c>
      <c r="E59" s="437">
        <v>4.5</v>
      </c>
      <c r="F59" s="45"/>
      <c r="G59" s="45"/>
      <c r="H59" s="45"/>
      <c r="I59" s="45"/>
      <c r="J59" s="45">
        <f t="shared" si="0"/>
        <v>4.5</v>
      </c>
      <c r="K59" s="45">
        <f t="shared" si="1"/>
        <v>1</v>
      </c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133"/>
      <c r="B60" s="79"/>
      <c r="C60" s="121"/>
      <c r="D60" s="134" t="s">
        <v>306</v>
      </c>
      <c r="E60" s="437">
        <v>4.5</v>
      </c>
      <c r="F60" s="45"/>
      <c r="G60" s="45"/>
      <c r="H60" s="45"/>
      <c r="I60" s="45"/>
      <c r="J60" s="45">
        <f t="shared" si="0"/>
        <v>4.5</v>
      </c>
      <c r="K60" s="45">
        <f t="shared" si="1"/>
        <v>1</v>
      </c>
      <c r="L60" s="4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133"/>
      <c r="B61" s="79"/>
      <c r="C61" s="121"/>
      <c r="D61" s="134" t="s">
        <v>309</v>
      </c>
      <c r="E61" s="437">
        <v>4.5</v>
      </c>
      <c r="F61" s="45"/>
      <c r="G61" s="45"/>
      <c r="H61" s="45"/>
      <c r="I61" s="45"/>
      <c r="J61" s="45">
        <f t="shared" si="0"/>
        <v>4.5</v>
      </c>
      <c r="K61" s="45">
        <f t="shared" si="1"/>
        <v>1</v>
      </c>
      <c r="L61" s="4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133"/>
      <c r="B62" s="79"/>
      <c r="C62" s="121"/>
      <c r="D62" s="80" t="s">
        <v>41</v>
      </c>
      <c r="E62" s="45"/>
      <c r="F62" s="45"/>
      <c r="G62" s="45"/>
      <c r="H62" s="45"/>
      <c r="I62" s="45"/>
      <c r="J62" s="45">
        <f>SUM(J21:J61)</f>
        <v>184.5</v>
      </c>
      <c r="K62" s="45" t="e">
        <f t="shared" si="1"/>
        <v>#DIV/0!</v>
      </c>
      <c r="L62" s="4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435"/>
      <c r="B63" s="116"/>
      <c r="C63" s="121"/>
      <c r="D63" s="432"/>
      <c r="E63" s="433"/>
      <c r="F63" s="329"/>
      <c r="G63" s="94"/>
      <c r="H63" s="71"/>
      <c r="I63" s="71"/>
      <c r="J63" s="71"/>
      <c r="K63" s="71"/>
      <c r="L63" s="71"/>
      <c r="M63" s="71"/>
      <c r="N63" s="71"/>
      <c r="O63" s="71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39"/>
      <c r="B64" s="421" t="s">
        <v>595</v>
      </c>
      <c r="C64" s="422"/>
      <c r="D64" s="423"/>
      <c r="E64" s="70"/>
      <c r="F64" s="424"/>
      <c r="G64" s="429"/>
      <c r="H64" s="425"/>
      <c r="I64" s="426"/>
      <c r="J64" s="426"/>
      <c r="K64" s="426"/>
      <c r="L64" s="426"/>
      <c r="M64" s="420" t="s">
        <v>568</v>
      </c>
      <c r="N64" s="420" t="s">
        <v>568</v>
      </c>
      <c r="O64" s="420" t="s">
        <v>568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39"/>
      <c r="B65" s="421" t="s">
        <v>596</v>
      </c>
      <c r="C65" s="422"/>
      <c r="D65" s="423"/>
      <c r="E65" s="70"/>
      <c r="F65" s="424"/>
      <c r="G65" s="70"/>
      <c r="H65" s="425"/>
      <c r="I65" s="426"/>
      <c r="J65" s="426"/>
      <c r="K65" s="426"/>
      <c r="L65" s="426"/>
      <c r="M65" s="428"/>
      <c r="N65" s="428"/>
      <c r="O65" s="428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77"/>
      <c r="B66" s="79" t="s">
        <v>133</v>
      </c>
      <c r="C66" s="121">
        <v>1</v>
      </c>
      <c r="D66" s="432"/>
      <c r="E66" s="433"/>
      <c r="F66" s="329"/>
      <c r="G66" s="70"/>
      <c r="H66" s="71"/>
      <c r="I66" s="71"/>
      <c r="J66" s="71"/>
      <c r="K66" s="71"/>
      <c r="L66" s="71"/>
      <c r="M66" s="94"/>
      <c r="N66" s="94"/>
      <c r="O66" s="94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434"/>
      <c r="B67" s="79" t="s">
        <v>145</v>
      </c>
      <c r="C67" s="121">
        <v>1</v>
      </c>
      <c r="D67" s="432"/>
      <c r="E67" s="70"/>
      <c r="F67" s="424"/>
      <c r="G67" s="70"/>
      <c r="H67" s="71"/>
      <c r="I67" s="71"/>
      <c r="J67" s="71"/>
      <c r="K67" s="71"/>
      <c r="L67" s="71"/>
      <c r="M67" s="71"/>
      <c r="N67" s="71"/>
      <c r="O67" s="71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402"/>
      <c r="B68" s="79" t="s">
        <v>151</v>
      </c>
      <c r="C68" s="121">
        <v>1</v>
      </c>
      <c r="D68" s="432"/>
      <c r="E68" s="433"/>
      <c r="F68" s="329"/>
      <c r="G68" s="70"/>
      <c r="H68" s="71"/>
      <c r="I68" s="71"/>
      <c r="J68" s="71"/>
      <c r="K68" s="71"/>
      <c r="L68" s="71"/>
      <c r="M68" s="71"/>
      <c r="N68" s="71"/>
      <c r="O68" s="71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435"/>
      <c r="B69" s="79" t="s">
        <v>70</v>
      </c>
      <c r="C69" s="121">
        <v>1</v>
      </c>
      <c r="D69" s="432"/>
      <c r="E69" s="433"/>
      <c r="F69" s="329"/>
      <c r="G69" s="94"/>
      <c r="H69" s="71"/>
      <c r="I69" s="71"/>
      <c r="J69" s="71"/>
      <c r="K69" s="71"/>
      <c r="L69" s="71"/>
      <c r="M69" s="71"/>
      <c r="N69" s="71"/>
      <c r="O69" s="71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133"/>
      <c r="B70" s="79"/>
      <c r="C70" s="121"/>
      <c r="D70" s="134" t="s">
        <v>202</v>
      </c>
      <c r="E70" s="437">
        <v>100</v>
      </c>
      <c r="F70" s="45"/>
      <c r="G70" s="45"/>
      <c r="H70" s="45"/>
      <c r="I70" s="45"/>
      <c r="J70" s="45">
        <f t="shared" ref="J70:J110" si="2">SUM(E70:I70)</f>
        <v>100</v>
      </c>
      <c r="K70" s="45">
        <f t="shared" ref="K70:K111" si="3">J70/E70</f>
        <v>1</v>
      </c>
      <c r="L70" s="4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133"/>
      <c r="B71" s="79"/>
      <c r="C71" s="121"/>
      <c r="D71" s="134" t="s">
        <v>205</v>
      </c>
      <c r="E71" s="437">
        <v>100</v>
      </c>
      <c r="F71" s="45"/>
      <c r="G71" s="45"/>
      <c r="H71" s="45"/>
      <c r="I71" s="45"/>
      <c r="J71" s="45">
        <f t="shared" si="2"/>
        <v>100</v>
      </c>
      <c r="K71" s="45">
        <f t="shared" si="3"/>
        <v>1</v>
      </c>
      <c r="L71" s="4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133"/>
      <c r="B72" s="79"/>
      <c r="C72" s="121"/>
      <c r="D72" s="134" t="s">
        <v>210</v>
      </c>
      <c r="E72" s="437">
        <v>100</v>
      </c>
      <c r="F72" s="45"/>
      <c r="G72" s="45"/>
      <c r="H72" s="45"/>
      <c r="I72" s="45"/>
      <c r="J72" s="45">
        <f t="shared" si="2"/>
        <v>100</v>
      </c>
      <c r="K72" s="45">
        <f t="shared" si="3"/>
        <v>1</v>
      </c>
      <c r="L72" s="4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133"/>
      <c r="B73" s="79"/>
      <c r="C73" s="121"/>
      <c r="D73" s="134" t="s">
        <v>213</v>
      </c>
      <c r="E73" s="437">
        <v>100</v>
      </c>
      <c r="F73" s="45"/>
      <c r="G73" s="45"/>
      <c r="H73" s="45"/>
      <c r="I73" s="45"/>
      <c r="J73" s="45">
        <f t="shared" si="2"/>
        <v>100</v>
      </c>
      <c r="K73" s="45">
        <f t="shared" si="3"/>
        <v>1</v>
      </c>
      <c r="L73" s="4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133"/>
      <c r="B74" s="79"/>
      <c r="C74" s="121"/>
      <c r="D74" s="134" t="s">
        <v>216</v>
      </c>
      <c r="E74" s="437">
        <v>100</v>
      </c>
      <c r="F74" s="45"/>
      <c r="G74" s="45"/>
      <c r="H74" s="45"/>
      <c r="I74" s="45"/>
      <c r="J74" s="45">
        <f t="shared" si="2"/>
        <v>100</v>
      </c>
      <c r="K74" s="45">
        <f t="shared" si="3"/>
        <v>1</v>
      </c>
      <c r="L74" s="4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133"/>
      <c r="B75" s="79"/>
      <c r="C75" s="121"/>
      <c r="D75" s="134" t="s">
        <v>218</v>
      </c>
      <c r="E75" s="437">
        <v>100</v>
      </c>
      <c r="F75" s="45"/>
      <c r="G75" s="45"/>
      <c r="H75" s="45"/>
      <c r="I75" s="45"/>
      <c r="J75" s="45">
        <f t="shared" si="2"/>
        <v>100</v>
      </c>
      <c r="K75" s="45">
        <f t="shared" si="3"/>
        <v>1</v>
      </c>
      <c r="L75" s="4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133"/>
      <c r="B76" s="79"/>
      <c r="C76" s="121"/>
      <c r="D76" s="134" t="s">
        <v>220</v>
      </c>
      <c r="E76" s="437">
        <v>100</v>
      </c>
      <c r="F76" s="45"/>
      <c r="G76" s="45"/>
      <c r="H76" s="45"/>
      <c r="I76" s="45"/>
      <c r="J76" s="45">
        <f t="shared" si="2"/>
        <v>100</v>
      </c>
      <c r="K76" s="45">
        <f t="shared" si="3"/>
        <v>1</v>
      </c>
      <c r="L76" s="4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133"/>
      <c r="B77" s="79"/>
      <c r="C77" s="121"/>
      <c r="D77" s="134" t="s">
        <v>223</v>
      </c>
      <c r="E77" s="437">
        <v>100</v>
      </c>
      <c r="F77" s="45"/>
      <c r="G77" s="45"/>
      <c r="H77" s="45"/>
      <c r="I77" s="45"/>
      <c r="J77" s="45">
        <f t="shared" si="2"/>
        <v>100</v>
      </c>
      <c r="K77" s="45">
        <f t="shared" si="3"/>
        <v>1</v>
      </c>
      <c r="L77" s="4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133"/>
      <c r="B78" s="79"/>
      <c r="C78" s="121"/>
      <c r="D78" s="134" t="s">
        <v>225</v>
      </c>
      <c r="E78" s="437">
        <v>100</v>
      </c>
      <c r="F78" s="45"/>
      <c r="G78" s="45"/>
      <c r="H78" s="45"/>
      <c r="I78" s="45"/>
      <c r="J78" s="45">
        <f t="shared" si="2"/>
        <v>100</v>
      </c>
      <c r="K78" s="45">
        <f t="shared" si="3"/>
        <v>1</v>
      </c>
      <c r="L78" s="4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133"/>
      <c r="B79" s="79"/>
      <c r="C79" s="121"/>
      <c r="D79" s="134" t="s">
        <v>227</v>
      </c>
      <c r="E79" s="437">
        <v>100</v>
      </c>
      <c r="F79" s="45"/>
      <c r="G79" s="45"/>
      <c r="H79" s="45"/>
      <c r="I79" s="45"/>
      <c r="J79" s="45">
        <f t="shared" si="2"/>
        <v>100</v>
      </c>
      <c r="K79" s="45">
        <f t="shared" si="3"/>
        <v>1</v>
      </c>
      <c r="L79" s="4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133"/>
      <c r="B80" s="79"/>
      <c r="C80" s="121"/>
      <c r="D80" s="134" t="s">
        <v>229</v>
      </c>
      <c r="E80" s="437">
        <v>100</v>
      </c>
      <c r="F80" s="45"/>
      <c r="G80" s="45"/>
      <c r="H80" s="45"/>
      <c r="I80" s="45"/>
      <c r="J80" s="45">
        <f t="shared" si="2"/>
        <v>100</v>
      </c>
      <c r="K80" s="45">
        <f t="shared" si="3"/>
        <v>1</v>
      </c>
      <c r="L80" s="4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133"/>
      <c r="B81" s="79"/>
      <c r="C81" s="121"/>
      <c r="D81" s="134" t="s">
        <v>234</v>
      </c>
      <c r="E81" s="437">
        <v>100</v>
      </c>
      <c r="F81" s="45"/>
      <c r="G81" s="45"/>
      <c r="H81" s="45"/>
      <c r="I81" s="45"/>
      <c r="J81" s="45">
        <f t="shared" si="2"/>
        <v>100</v>
      </c>
      <c r="K81" s="45">
        <f t="shared" si="3"/>
        <v>1</v>
      </c>
      <c r="L81" s="4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133"/>
      <c r="B82" s="79"/>
      <c r="C82" s="121"/>
      <c r="D82" s="134" t="s">
        <v>236</v>
      </c>
      <c r="E82" s="437">
        <v>100</v>
      </c>
      <c r="F82" s="45"/>
      <c r="G82" s="45"/>
      <c r="H82" s="45"/>
      <c r="I82" s="45"/>
      <c r="J82" s="45">
        <f t="shared" si="2"/>
        <v>100</v>
      </c>
      <c r="K82" s="45">
        <f t="shared" si="3"/>
        <v>1</v>
      </c>
      <c r="L82" s="4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133"/>
      <c r="B83" s="79"/>
      <c r="C83" s="121"/>
      <c r="D83" s="134" t="s">
        <v>241</v>
      </c>
      <c r="E83" s="437">
        <v>100</v>
      </c>
      <c r="F83" s="45"/>
      <c r="G83" s="45"/>
      <c r="H83" s="45"/>
      <c r="I83" s="45"/>
      <c r="J83" s="45">
        <f t="shared" si="2"/>
        <v>100</v>
      </c>
      <c r="K83" s="45">
        <f t="shared" si="3"/>
        <v>1</v>
      </c>
      <c r="L83" s="4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133"/>
      <c r="B84" s="79"/>
      <c r="C84" s="121"/>
      <c r="D84" s="134" t="s">
        <v>243</v>
      </c>
      <c r="E84" s="437">
        <v>100</v>
      </c>
      <c r="F84" s="45"/>
      <c r="G84" s="45"/>
      <c r="H84" s="45"/>
      <c r="I84" s="45"/>
      <c r="J84" s="45">
        <f t="shared" si="2"/>
        <v>100</v>
      </c>
      <c r="K84" s="45">
        <f t="shared" si="3"/>
        <v>1</v>
      </c>
      <c r="L84" s="4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133"/>
      <c r="B85" s="79"/>
      <c r="C85" s="121"/>
      <c r="D85" s="134" t="s">
        <v>246</v>
      </c>
      <c r="E85" s="437">
        <v>100</v>
      </c>
      <c r="F85" s="45"/>
      <c r="G85" s="45"/>
      <c r="H85" s="45"/>
      <c r="I85" s="45"/>
      <c r="J85" s="45">
        <f t="shared" si="2"/>
        <v>100</v>
      </c>
      <c r="K85" s="45">
        <f t="shared" si="3"/>
        <v>1</v>
      </c>
      <c r="L85" s="4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133"/>
      <c r="B86" s="79"/>
      <c r="C86" s="121"/>
      <c r="D86" s="134" t="s">
        <v>249</v>
      </c>
      <c r="E86" s="437">
        <v>100</v>
      </c>
      <c r="F86" s="45"/>
      <c r="G86" s="45"/>
      <c r="H86" s="45"/>
      <c r="I86" s="45"/>
      <c r="J86" s="45">
        <f t="shared" si="2"/>
        <v>100</v>
      </c>
      <c r="K86" s="45">
        <f t="shared" si="3"/>
        <v>1</v>
      </c>
      <c r="L86" s="4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133"/>
      <c r="B87" s="79"/>
      <c r="C87" s="121"/>
      <c r="D87" s="134" t="s">
        <v>253</v>
      </c>
      <c r="E87" s="437">
        <v>100</v>
      </c>
      <c r="F87" s="45"/>
      <c r="G87" s="45"/>
      <c r="H87" s="45"/>
      <c r="I87" s="45"/>
      <c r="J87" s="45">
        <f t="shared" si="2"/>
        <v>100</v>
      </c>
      <c r="K87" s="45">
        <f t="shared" si="3"/>
        <v>1</v>
      </c>
      <c r="L87" s="4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133"/>
      <c r="B88" s="79"/>
      <c r="C88" s="121"/>
      <c r="D88" s="134" t="s">
        <v>256</v>
      </c>
      <c r="E88" s="437">
        <v>100</v>
      </c>
      <c r="F88" s="45"/>
      <c r="G88" s="45"/>
      <c r="H88" s="45"/>
      <c r="I88" s="45"/>
      <c r="J88" s="45">
        <f t="shared" si="2"/>
        <v>100</v>
      </c>
      <c r="K88" s="45">
        <f t="shared" si="3"/>
        <v>1</v>
      </c>
      <c r="L88" s="4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133"/>
      <c r="B89" s="79"/>
      <c r="C89" s="121"/>
      <c r="D89" s="134" t="s">
        <v>259</v>
      </c>
      <c r="E89" s="437">
        <v>100</v>
      </c>
      <c r="F89" s="45"/>
      <c r="G89" s="45"/>
      <c r="H89" s="45"/>
      <c r="I89" s="45"/>
      <c r="J89" s="45">
        <f t="shared" si="2"/>
        <v>100</v>
      </c>
      <c r="K89" s="45">
        <f t="shared" si="3"/>
        <v>1</v>
      </c>
      <c r="L89" s="4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133"/>
      <c r="B90" s="79"/>
      <c r="C90" s="121"/>
      <c r="D90" s="134" t="s">
        <v>261</v>
      </c>
      <c r="E90" s="437">
        <v>100</v>
      </c>
      <c r="F90" s="45"/>
      <c r="G90" s="45"/>
      <c r="H90" s="45"/>
      <c r="I90" s="45"/>
      <c r="J90" s="45">
        <f t="shared" si="2"/>
        <v>100</v>
      </c>
      <c r="K90" s="45">
        <f t="shared" si="3"/>
        <v>1</v>
      </c>
      <c r="L90" s="4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133"/>
      <c r="B91" s="79"/>
      <c r="C91" s="121"/>
      <c r="D91" s="134" t="s">
        <v>263</v>
      </c>
      <c r="E91" s="437">
        <v>100</v>
      </c>
      <c r="F91" s="45"/>
      <c r="G91" s="45"/>
      <c r="H91" s="45"/>
      <c r="I91" s="45"/>
      <c r="J91" s="45">
        <f t="shared" si="2"/>
        <v>100</v>
      </c>
      <c r="K91" s="45">
        <f t="shared" si="3"/>
        <v>1</v>
      </c>
      <c r="L91" s="4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133"/>
      <c r="B92" s="79"/>
      <c r="C92" s="121"/>
      <c r="D92" s="134" t="s">
        <v>265</v>
      </c>
      <c r="E92" s="437">
        <v>100</v>
      </c>
      <c r="F92" s="45"/>
      <c r="G92" s="45"/>
      <c r="H92" s="45"/>
      <c r="I92" s="45"/>
      <c r="J92" s="45">
        <f t="shared" si="2"/>
        <v>100</v>
      </c>
      <c r="K92" s="45">
        <f t="shared" si="3"/>
        <v>1</v>
      </c>
      <c r="L92" s="4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133"/>
      <c r="B93" s="79"/>
      <c r="C93" s="121"/>
      <c r="D93" s="134" t="s">
        <v>269</v>
      </c>
      <c r="E93" s="437">
        <v>100</v>
      </c>
      <c r="F93" s="45"/>
      <c r="G93" s="45"/>
      <c r="H93" s="45"/>
      <c r="I93" s="45"/>
      <c r="J93" s="45">
        <f t="shared" si="2"/>
        <v>100</v>
      </c>
      <c r="K93" s="45">
        <f t="shared" si="3"/>
        <v>1</v>
      </c>
      <c r="L93" s="4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133"/>
      <c r="B94" s="79"/>
      <c r="C94" s="121"/>
      <c r="D94" s="134" t="s">
        <v>274</v>
      </c>
      <c r="E94" s="437">
        <v>100</v>
      </c>
      <c r="F94" s="45"/>
      <c r="G94" s="45"/>
      <c r="H94" s="45"/>
      <c r="I94" s="45"/>
      <c r="J94" s="45">
        <f t="shared" si="2"/>
        <v>100</v>
      </c>
      <c r="K94" s="45">
        <f t="shared" si="3"/>
        <v>1</v>
      </c>
      <c r="L94" s="4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133"/>
      <c r="B95" s="79"/>
      <c r="C95" s="121"/>
      <c r="D95" s="134" t="s">
        <v>277</v>
      </c>
      <c r="E95" s="437">
        <v>100</v>
      </c>
      <c r="F95" s="45"/>
      <c r="G95" s="45"/>
      <c r="H95" s="45"/>
      <c r="I95" s="45"/>
      <c r="J95" s="45">
        <f t="shared" si="2"/>
        <v>100</v>
      </c>
      <c r="K95" s="45">
        <f t="shared" si="3"/>
        <v>1</v>
      </c>
      <c r="L95" s="4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133"/>
      <c r="B96" s="79"/>
      <c r="C96" s="121"/>
      <c r="D96" s="134" t="s">
        <v>279</v>
      </c>
      <c r="E96" s="437">
        <v>100</v>
      </c>
      <c r="F96" s="45"/>
      <c r="G96" s="45"/>
      <c r="H96" s="45"/>
      <c r="I96" s="45"/>
      <c r="J96" s="45">
        <f t="shared" si="2"/>
        <v>100</v>
      </c>
      <c r="K96" s="45">
        <f t="shared" si="3"/>
        <v>1</v>
      </c>
      <c r="L96" s="4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133"/>
      <c r="B97" s="79"/>
      <c r="C97" s="121"/>
      <c r="D97" s="134" t="s">
        <v>283</v>
      </c>
      <c r="E97" s="437">
        <v>100</v>
      </c>
      <c r="F97" s="45"/>
      <c r="G97" s="45"/>
      <c r="H97" s="45"/>
      <c r="I97" s="45"/>
      <c r="J97" s="45">
        <f t="shared" si="2"/>
        <v>100</v>
      </c>
      <c r="K97" s="45">
        <f t="shared" si="3"/>
        <v>1</v>
      </c>
      <c r="L97" s="4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133"/>
      <c r="B98" s="79"/>
      <c r="C98" s="121"/>
      <c r="D98" s="134" t="s">
        <v>285</v>
      </c>
      <c r="E98" s="437">
        <v>100</v>
      </c>
      <c r="F98" s="45"/>
      <c r="G98" s="45"/>
      <c r="H98" s="45"/>
      <c r="I98" s="45"/>
      <c r="J98" s="45">
        <f t="shared" si="2"/>
        <v>100</v>
      </c>
      <c r="K98" s="45">
        <f t="shared" si="3"/>
        <v>1</v>
      </c>
      <c r="L98" s="4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287</v>
      </c>
      <c r="E99" s="437">
        <v>100</v>
      </c>
      <c r="F99" s="45"/>
      <c r="G99" s="45"/>
      <c r="H99" s="45"/>
      <c r="I99" s="45"/>
      <c r="J99" s="45">
        <f t="shared" si="2"/>
        <v>100</v>
      </c>
      <c r="K99" s="45">
        <f t="shared" si="3"/>
        <v>1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289</v>
      </c>
      <c r="E100" s="437">
        <v>100</v>
      </c>
      <c r="F100" s="45"/>
      <c r="G100" s="45"/>
      <c r="H100" s="45"/>
      <c r="I100" s="45"/>
      <c r="J100" s="45">
        <f t="shared" si="2"/>
        <v>100</v>
      </c>
      <c r="K100" s="45">
        <f t="shared" si="3"/>
        <v>1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291</v>
      </c>
      <c r="E101" s="437">
        <v>100</v>
      </c>
      <c r="F101" s="45"/>
      <c r="G101" s="45"/>
      <c r="H101" s="45"/>
      <c r="I101" s="45"/>
      <c r="J101" s="45">
        <f t="shared" si="2"/>
        <v>100</v>
      </c>
      <c r="K101" s="45">
        <f t="shared" si="3"/>
        <v>1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293</v>
      </c>
      <c r="E102" s="437">
        <v>100</v>
      </c>
      <c r="F102" s="45"/>
      <c r="G102" s="45"/>
      <c r="H102" s="45"/>
      <c r="I102" s="45"/>
      <c r="J102" s="45">
        <f t="shared" si="2"/>
        <v>100</v>
      </c>
      <c r="K102" s="45">
        <f t="shared" si="3"/>
        <v>1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295</v>
      </c>
      <c r="E103" s="437">
        <v>100</v>
      </c>
      <c r="F103" s="45"/>
      <c r="G103" s="45"/>
      <c r="H103" s="45"/>
      <c r="I103" s="45"/>
      <c r="J103" s="45">
        <f t="shared" si="2"/>
        <v>100</v>
      </c>
      <c r="K103" s="45">
        <f t="shared" si="3"/>
        <v>1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297</v>
      </c>
      <c r="E104" s="437">
        <v>100</v>
      </c>
      <c r="F104" s="45"/>
      <c r="G104" s="45"/>
      <c r="H104" s="45"/>
      <c r="I104" s="45"/>
      <c r="J104" s="45">
        <f t="shared" si="2"/>
        <v>100</v>
      </c>
      <c r="K104" s="45">
        <f t="shared" si="3"/>
        <v>1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299</v>
      </c>
      <c r="E105" s="437">
        <v>100</v>
      </c>
      <c r="F105" s="45"/>
      <c r="G105" s="45"/>
      <c r="H105" s="45"/>
      <c r="I105" s="45"/>
      <c r="J105" s="45">
        <f t="shared" si="2"/>
        <v>100</v>
      </c>
      <c r="K105" s="45">
        <f t="shared" si="3"/>
        <v>1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301</v>
      </c>
      <c r="E106" s="437">
        <v>100</v>
      </c>
      <c r="F106" s="45"/>
      <c r="G106" s="45"/>
      <c r="H106" s="45"/>
      <c r="I106" s="45"/>
      <c r="J106" s="45">
        <f t="shared" si="2"/>
        <v>100</v>
      </c>
      <c r="K106" s="45">
        <f t="shared" si="3"/>
        <v>1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302</v>
      </c>
      <c r="E107" s="437">
        <v>100</v>
      </c>
      <c r="F107" s="45"/>
      <c r="G107" s="45"/>
      <c r="H107" s="45"/>
      <c r="I107" s="45"/>
      <c r="J107" s="45">
        <f t="shared" si="2"/>
        <v>100</v>
      </c>
      <c r="K107" s="45">
        <f t="shared" si="3"/>
        <v>1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304</v>
      </c>
      <c r="E108" s="437">
        <v>100</v>
      </c>
      <c r="F108" s="45"/>
      <c r="G108" s="45"/>
      <c r="H108" s="45"/>
      <c r="I108" s="45"/>
      <c r="J108" s="45">
        <f t="shared" si="2"/>
        <v>100</v>
      </c>
      <c r="K108" s="45">
        <f t="shared" si="3"/>
        <v>1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306</v>
      </c>
      <c r="E109" s="437">
        <v>100</v>
      </c>
      <c r="F109" s="45"/>
      <c r="G109" s="45"/>
      <c r="H109" s="45"/>
      <c r="I109" s="45"/>
      <c r="J109" s="45">
        <f t="shared" si="2"/>
        <v>100</v>
      </c>
      <c r="K109" s="45">
        <f t="shared" si="3"/>
        <v>1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309</v>
      </c>
      <c r="E110" s="437">
        <v>100</v>
      </c>
      <c r="F110" s="45"/>
      <c r="G110" s="45"/>
      <c r="H110" s="45"/>
      <c r="I110" s="45"/>
      <c r="J110" s="45">
        <f t="shared" si="2"/>
        <v>100</v>
      </c>
      <c r="K110" s="45">
        <f t="shared" si="3"/>
        <v>1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80" t="s">
        <v>41</v>
      </c>
      <c r="E111" s="45"/>
      <c r="F111" s="45"/>
      <c r="G111" s="45"/>
      <c r="H111" s="45"/>
      <c r="I111" s="45"/>
      <c r="J111" s="45">
        <f>SUM(J70:J110)</f>
        <v>4100</v>
      </c>
      <c r="K111" s="45" t="e">
        <f t="shared" si="3"/>
        <v>#DIV/0!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435"/>
      <c r="B112" s="116"/>
      <c r="C112" s="121"/>
      <c r="D112" s="432"/>
      <c r="E112" s="433"/>
      <c r="F112" s="329"/>
      <c r="G112" s="94"/>
      <c r="H112" s="71"/>
      <c r="I112" s="71"/>
      <c r="J112" s="71"/>
      <c r="K112" s="71"/>
      <c r="L112" s="71"/>
      <c r="M112" s="71"/>
      <c r="N112" s="71"/>
      <c r="O112" s="71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435"/>
      <c r="B113" s="444"/>
      <c r="C113" s="445"/>
      <c r="D113" s="446"/>
      <c r="E113" s="433"/>
      <c r="F113" s="329"/>
      <c r="G113" s="94"/>
      <c r="H113" s="426"/>
      <c r="I113" s="426"/>
      <c r="J113" s="426"/>
      <c r="K113" s="426"/>
      <c r="L113" s="426"/>
      <c r="M113" s="426"/>
      <c r="N113" s="426"/>
      <c r="O113" s="426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435"/>
      <c r="B114" s="444"/>
      <c r="C114" s="445"/>
      <c r="D114" s="446"/>
      <c r="E114" s="433"/>
      <c r="F114" s="329"/>
      <c r="G114" s="94"/>
      <c r="H114" s="426"/>
      <c r="I114" s="426"/>
      <c r="J114" s="426"/>
      <c r="K114" s="426"/>
      <c r="L114" s="426"/>
      <c r="M114" s="426"/>
      <c r="N114" s="426"/>
      <c r="O114" s="426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435"/>
      <c r="B115" s="444"/>
      <c r="C115" s="445"/>
      <c r="D115" s="446"/>
      <c r="E115" s="433"/>
      <c r="F115" s="329"/>
      <c r="G115" s="94"/>
      <c r="H115" s="426"/>
      <c r="I115" s="426"/>
      <c r="J115" s="426"/>
      <c r="K115" s="426"/>
      <c r="L115" s="426"/>
      <c r="M115" s="426"/>
      <c r="N115" s="426"/>
      <c r="O115" s="426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447"/>
      <c r="B116" s="448"/>
      <c r="C116" s="449"/>
      <c r="D116" s="450"/>
      <c r="E116" s="451"/>
      <c r="F116" s="452"/>
      <c r="G116" s="140"/>
      <c r="H116" s="453"/>
      <c r="I116" s="453"/>
      <c r="J116" s="453"/>
      <c r="K116" s="453"/>
      <c r="L116" s="453"/>
      <c r="M116" s="426"/>
      <c r="N116" s="426"/>
      <c r="O116" s="426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49" t="s">
        <v>605</v>
      </c>
      <c r="B117" s="292" t="s">
        <v>606</v>
      </c>
      <c r="C117" s="318"/>
      <c r="D117" s="319"/>
      <c r="E117" s="53"/>
      <c r="F117" s="417"/>
      <c r="G117" s="418"/>
      <c r="H117" s="419"/>
      <c r="I117" s="209"/>
      <c r="J117" s="209"/>
      <c r="K117" s="209"/>
      <c r="L117" s="209"/>
      <c r="M117" s="428"/>
      <c r="N117" s="428"/>
      <c r="O117" s="428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39" t="s">
        <v>131</v>
      </c>
      <c r="B118" s="421" t="s">
        <v>150</v>
      </c>
      <c r="C118" s="422"/>
      <c r="D118" s="423"/>
      <c r="E118" s="70"/>
      <c r="F118" s="424"/>
      <c r="G118" s="429"/>
      <c r="H118" s="425"/>
      <c r="I118" s="426"/>
      <c r="J118" s="426"/>
      <c r="K118" s="426"/>
      <c r="L118" s="426"/>
      <c r="M118" s="420" t="s">
        <v>568</v>
      </c>
      <c r="N118" s="420" t="s">
        <v>568</v>
      </c>
      <c r="O118" s="420" t="s">
        <v>568</v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45"/>
      <c r="B119" s="79" t="s">
        <v>133</v>
      </c>
      <c r="C119" s="431" t="s">
        <v>608</v>
      </c>
      <c r="D119" s="432"/>
      <c r="E119" s="70"/>
      <c r="F119" s="424"/>
      <c r="G119" s="70"/>
      <c r="H119" s="71"/>
      <c r="I119" s="71"/>
      <c r="J119" s="71"/>
      <c r="K119" s="71"/>
      <c r="L119" s="71"/>
      <c r="M119" s="94"/>
      <c r="N119" s="94"/>
      <c r="O119" s="94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434"/>
      <c r="B120" s="79" t="s">
        <v>145</v>
      </c>
      <c r="C120" s="431" t="s">
        <v>608</v>
      </c>
      <c r="D120" s="432"/>
      <c r="E120" s="433"/>
      <c r="F120" s="329"/>
      <c r="G120" s="70"/>
      <c r="H120" s="71"/>
      <c r="I120" s="71"/>
      <c r="J120" s="71"/>
      <c r="K120" s="71"/>
      <c r="L120" s="71"/>
      <c r="M120" s="71"/>
      <c r="N120" s="71"/>
      <c r="O120" s="71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402"/>
      <c r="B121" s="79" t="s">
        <v>151</v>
      </c>
      <c r="C121" s="431" t="s">
        <v>608</v>
      </c>
      <c r="D121" s="432"/>
      <c r="E121" s="433"/>
      <c r="F121" s="329"/>
      <c r="G121" s="70"/>
      <c r="H121" s="71"/>
      <c r="I121" s="71"/>
      <c r="J121" s="71"/>
      <c r="K121" s="71"/>
      <c r="L121" s="71"/>
      <c r="M121" s="71"/>
      <c r="N121" s="71"/>
      <c r="O121" s="71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435"/>
      <c r="B122" s="79" t="s">
        <v>70</v>
      </c>
      <c r="C122" s="431" t="s">
        <v>608</v>
      </c>
      <c r="D122" s="432"/>
      <c r="E122" s="433"/>
      <c r="F122" s="329"/>
      <c r="G122" s="94"/>
      <c r="H122" s="71"/>
      <c r="I122" s="71"/>
      <c r="J122" s="71"/>
      <c r="K122" s="71"/>
      <c r="L122" s="71"/>
      <c r="M122" s="71"/>
      <c r="N122" s="71"/>
      <c r="O122" s="71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133"/>
      <c r="B123" s="79"/>
      <c r="C123" s="121"/>
      <c r="D123" s="134" t="s">
        <v>202</v>
      </c>
      <c r="E123" s="437">
        <v>4.5</v>
      </c>
      <c r="F123" s="45"/>
      <c r="G123" s="45"/>
      <c r="H123" s="45"/>
      <c r="I123" s="45"/>
      <c r="J123" s="45">
        <f t="shared" ref="J123:J163" si="4">SUM(E123:I123)</f>
        <v>4.5</v>
      </c>
      <c r="K123" s="45">
        <f t="shared" ref="K123:K164" si="5">J123/E123</f>
        <v>1</v>
      </c>
      <c r="L123" s="4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33"/>
      <c r="B124" s="79"/>
      <c r="C124" s="121"/>
      <c r="D124" s="134" t="s">
        <v>205</v>
      </c>
      <c r="E124" s="437">
        <v>4.5</v>
      </c>
      <c r="F124" s="45"/>
      <c r="G124" s="45"/>
      <c r="H124" s="45"/>
      <c r="I124" s="45"/>
      <c r="J124" s="45">
        <f t="shared" si="4"/>
        <v>4.5</v>
      </c>
      <c r="K124" s="45">
        <f t="shared" si="5"/>
        <v>1</v>
      </c>
      <c r="L124" s="4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133"/>
      <c r="B125" s="79"/>
      <c r="C125" s="121"/>
      <c r="D125" s="134" t="s">
        <v>210</v>
      </c>
      <c r="E125" s="437">
        <v>4.5</v>
      </c>
      <c r="F125" s="45"/>
      <c r="G125" s="45"/>
      <c r="H125" s="45"/>
      <c r="I125" s="45"/>
      <c r="J125" s="45">
        <f t="shared" si="4"/>
        <v>4.5</v>
      </c>
      <c r="K125" s="45">
        <f t="shared" si="5"/>
        <v>1</v>
      </c>
      <c r="L125" s="4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133"/>
      <c r="B126" s="79"/>
      <c r="C126" s="121"/>
      <c r="D126" s="134" t="s">
        <v>213</v>
      </c>
      <c r="E126" s="437">
        <v>4.5</v>
      </c>
      <c r="F126" s="45"/>
      <c r="G126" s="45"/>
      <c r="H126" s="45"/>
      <c r="I126" s="45"/>
      <c r="J126" s="45">
        <f t="shared" si="4"/>
        <v>4.5</v>
      </c>
      <c r="K126" s="45">
        <f t="shared" si="5"/>
        <v>1</v>
      </c>
      <c r="L126" s="4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133"/>
      <c r="B127" s="79"/>
      <c r="C127" s="121"/>
      <c r="D127" s="134" t="s">
        <v>216</v>
      </c>
      <c r="E127" s="437">
        <v>4.5</v>
      </c>
      <c r="F127" s="45"/>
      <c r="G127" s="45"/>
      <c r="H127" s="45"/>
      <c r="I127" s="45"/>
      <c r="J127" s="45">
        <f t="shared" si="4"/>
        <v>4.5</v>
      </c>
      <c r="K127" s="45">
        <f t="shared" si="5"/>
        <v>1</v>
      </c>
      <c r="L127" s="4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133"/>
      <c r="B128" s="79"/>
      <c r="C128" s="121"/>
      <c r="D128" s="134" t="s">
        <v>218</v>
      </c>
      <c r="E128" s="437">
        <v>4.5</v>
      </c>
      <c r="F128" s="45"/>
      <c r="G128" s="45"/>
      <c r="H128" s="45"/>
      <c r="I128" s="45"/>
      <c r="J128" s="45">
        <f t="shared" si="4"/>
        <v>4.5</v>
      </c>
      <c r="K128" s="45">
        <f t="shared" si="5"/>
        <v>1</v>
      </c>
      <c r="L128" s="4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133"/>
      <c r="B129" s="79"/>
      <c r="C129" s="121"/>
      <c r="D129" s="134" t="s">
        <v>220</v>
      </c>
      <c r="E129" s="437">
        <v>4.5</v>
      </c>
      <c r="F129" s="45"/>
      <c r="G129" s="45"/>
      <c r="H129" s="45"/>
      <c r="I129" s="45"/>
      <c r="J129" s="45">
        <f t="shared" si="4"/>
        <v>4.5</v>
      </c>
      <c r="K129" s="45">
        <f t="shared" si="5"/>
        <v>1</v>
      </c>
      <c r="L129" s="4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133"/>
      <c r="B130" s="79"/>
      <c r="C130" s="121"/>
      <c r="D130" s="134" t="s">
        <v>223</v>
      </c>
      <c r="E130" s="437">
        <v>4.5</v>
      </c>
      <c r="F130" s="45"/>
      <c r="G130" s="45"/>
      <c r="H130" s="45"/>
      <c r="I130" s="45"/>
      <c r="J130" s="45">
        <f t="shared" si="4"/>
        <v>4.5</v>
      </c>
      <c r="K130" s="45">
        <f t="shared" si="5"/>
        <v>1</v>
      </c>
      <c r="L130" s="4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133"/>
      <c r="B131" s="79"/>
      <c r="C131" s="121"/>
      <c r="D131" s="134" t="s">
        <v>225</v>
      </c>
      <c r="E131" s="437">
        <v>4.5</v>
      </c>
      <c r="F131" s="45"/>
      <c r="G131" s="45"/>
      <c r="H131" s="45"/>
      <c r="I131" s="45"/>
      <c r="J131" s="45">
        <f t="shared" si="4"/>
        <v>4.5</v>
      </c>
      <c r="K131" s="45">
        <f t="shared" si="5"/>
        <v>1</v>
      </c>
      <c r="L131" s="4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133"/>
      <c r="B132" s="79"/>
      <c r="C132" s="121"/>
      <c r="D132" s="134" t="s">
        <v>227</v>
      </c>
      <c r="E132" s="437">
        <v>4.5</v>
      </c>
      <c r="F132" s="45"/>
      <c r="G132" s="45"/>
      <c r="H132" s="45"/>
      <c r="I132" s="45"/>
      <c r="J132" s="45">
        <f t="shared" si="4"/>
        <v>4.5</v>
      </c>
      <c r="K132" s="45">
        <f t="shared" si="5"/>
        <v>1</v>
      </c>
      <c r="L132" s="4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133"/>
      <c r="B133" s="79"/>
      <c r="C133" s="121"/>
      <c r="D133" s="134" t="s">
        <v>229</v>
      </c>
      <c r="E133" s="437">
        <v>4.5</v>
      </c>
      <c r="F133" s="45"/>
      <c r="G133" s="45"/>
      <c r="H133" s="45"/>
      <c r="I133" s="45"/>
      <c r="J133" s="45">
        <f t="shared" si="4"/>
        <v>4.5</v>
      </c>
      <c r="K133" s="45">
        <f t="shared" si="5"/>
        <v>1</v>
      </c>
      <c r="L133" s="4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133"/>
      <c r="B134" s="79"/>
      <c r="C134" s="121"/>
      <c r="D134" s="134" t="s">
        <v>234</v>
      </c>
      <c r="E134" s="437">
        <v>4.5</v>
      </c>
      <c r="F134" s="45"/>
      <c r="G134" s="45"/>
      <c r="H134" s="45"/>
      <c r="I134" s="45"/>
      <c r="J134" s="45">
        <f t="shared" si="4"/>
        <v>4.5</v>
      </c>
      <c r="K134" s="45">
        <f t="shared" si="5"/>
        <v>1</v>
      </c>
      <c r="L134" s="4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133"/>
      <c r="B135" s="79"/>
      <c r="C135" s="121"/>
      <c r="D135" s="134" t="s">
        <v>236</v>
      </c>
      <c r="E135" s="437">
        <v>4.5</v>
      </c>
      <c r="F135" s="45"/>
      <c r="G135" s="45"/>
      <c r="H135" s="45"/>
      <c r="I135" s="45"/>
      <c r="J135" s="45">
        <f t="shared" si="4"/>
        <v>4.5</v>
      </c>
      <c r="K135" s="45">
        <f t="shared" si="5"/>
        <v>1</v>
      </c>
      <c r="L135" s="4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133"/>
      <c r="B136" s="79"/>
      <c r="C136" s="121"/>
      <c r="D136" s="134" t="s">
        <v>241</v>
      </c>
      <c r="E136" s="437">
        <v>4.5</v>
      </c>
      <c r="F136" s="45"/>
      <c r="G136" s="45"/>
      <c r="H136" s="45"/>
      <c r="I136" s="45"/>
      <c r="J136" s="45">
        <f t="shared" si="4"/>
        <v>4.5</v>
      </c>
      <c r="K136" s="45">
        <f t="shared" si="5"/>
        <v>1</v>
      </c>
      <c r="L136" s="4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133"/>
      <c r="B137" s="79"/>
      <c r="C137" s="121"/>
      <c r="D137" s="134" t="s">
        <v>243</v>
      </c>
      <c r="E137" s="437">
        <v>4.5</v>
      </c>
      <c r="F137" s="45"/>
      <c r="G137" s="45"/>
      <c r="H137" s="45"/>
      <c r="I137" s="45"/>
      <c r="J137" s="45">
        <f t="shared" si="4"/>
        <v>4.5</v>
      </c>
      <c r="K137" s="45">
        <f t="shared" si="5"/>
        <v>1</v>
      </c>
      <c r="L137" s="4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133"/>
      <c r="B138" s="79"/>
      <c r="C138" s="121"/>
      <c r="D138" s="134" t="s">
        <v>246</v>
      </c>
      <c r="E138" s="437">
        <v>4.5</v>
      </c>
      <c r="F138" s="45"/>
      <c r="G138" s="45"/>
      <c r="H138" s="45"/>
      <c r="I138" s="45"/>
      <c r="J138" s="45">
        <f t="shared" si="4"/>
        <v>4.5</v>
      </c>
      <c r="K138" s="45">
        <f t="shared" si="5"/>
        <v>1</v>
      </c>
      <c r="L138" s="4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133"/>
      <c r="B139" s="79"/>
      <c r="C139" s="121"/>
      <c r="D139" s="134" t="s">
        <v>249</v>
      </c>
      <c r="E139" s="437">
        <v>4.5</v>
      </c>
      <c r="F139" s="45"/>
      <c r="G139" s="45"/>
      <c r="H139" s="45"/>
      <c r="I139" s="45"/>
      <c r="J139" s="45">
        <f t="shared" si="4"/>
        <v>4.5</v>
      </c>
      <c r="K139" s="45">
        <f t="shared" si="5"/>
        <v>1</v>
      </c>
      <c r="L139" s="4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133"/>
      <c r="B140" s="79"/>
      <c r="C140" s="121"/>
      <c r="D140" s="134" t="s">
        <v>253</v>
      </c>
      <c r="E140" s="437">
        <v>4.5</v>
      </c>
      <c r="F140" s="45"/>
      <c r="G140" s="45"/>
      <c r="H140" s="45"/>
      <c r="I140" s="45"/>
      <c r="J140" s="45">
        <f t="shared" si="4"/>
        <v>4.5</v>
      </c>
      <c r="K140" s="45">
        <f t="shared" si="5"/>
        <v>1</v>
      </c>
      <c r="L140" s="4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133"/>
      <c r="B141" s="79"/>
      <c r="C141" s="121"/>
      <c r="D141" s="134" t="s">
        <v>256</v>
      </c>
      <c r="E141" s="437">
        <v>4.5</v>
      </c>
      <c r="F141" s="45"/>
      <c r="G141" s="45"/>
      <c r="H141" s="45"/>
      <c r="I141" s="45"/>
      <c r="J141" s="45">
        <f t="shared" si="4"/>
        <v>4.5</v>
      </c>
      <c r="K141" s="45">
        <f t="shared" si="5"/>
        <v>1</v>
      </c>
      <c r="L141" s="4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133"/>
      <c r="B142" s="79"/>
      <c r="C142" s="121"/>
      <c r="D142" s="134" t="s">
        <v>259</v>
      </c>
      <c r="E142" s="437">
        <v>4.5</v>
      </c>
      <c r="F142" s="45"/>
      <c r="G142" s="45"/>
      <c r="H142" s="45"/>
      <c r="I142" s="45"/>
      <c r="J142" s="45">
        <f t="shared" si="4"/>
        <v>4.5</v>
      </c>
      <c r="K142" s="45">
        <f t="shared" si="5"/>
        <v>1</v>
      </c>
      <c r="L142" s="4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133"/>
      <c r="B143" s="79"/>
      <c r="C143" s="121"/>
      <c r="D143" s="134" t="s">
        <v>261</v>
      </c>
      <c r="E143" s="437">
        <v>4.5</v>
      </c>
      <c r="F143" s="45"/>
      <c r="G143" s="45"/>
      <c r="H143" s="45"/>
      <c r="I143" s="45"/>
      <c r="J143" s="45">
        <f t="shared" si="4"/>
        <v>4.5</v>
      </c>
      <c r="K143" s="45">
        <f t="shared" si="5"/>
        <v>1</v>
      </c>
      <c r="L143" s="4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133"/>
      <c r="B144" s="79"/>
      <c r="C144" s="121"/>
      <c r="D144" s="134" t="s">
        <v>263</v>
      </c>
      <c r="E144" s="437">
        <v>4.5</v>
      </c>
      <c r="F144" s="45"/>
      <c r="G144" s="45"/>
      <c r="H144" s="45"/>
      <c r="I144" s="45"/>
      <c r="J144" s="45">
        <f t="shared" si="4"/>
        <v>4.5</v>
      </c>
      <c r="K144" s="45">
        <f t="shared" si="5"/>
        <v>1</v>
      </c>
      <c r="L144" s="4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133"/>
      <c r="B145" s="79"/>
      <c r="C145" s="121"/>
      <c r="D145" s="134" t="s">
        <v>265</v>
      </c>
      <c r="E145" s="437">
        <v>4.5</v>
      </c>
      <c r="F145" s="45"/>
      <c r="G145" s="45"/>
      <c r="H145" s="45"/>
      <c r="I145" s="45"/>
      <c r="J145" s="45">
        <f t="shared" si="4"/>
        <v>4.5</v>
      </c>
      <c r="K145" s="45">
        <f t="shared" si="5"/>
        <v>1</v>
      </c>
      <c r="L145" s="4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133"/>
      <c r="B146" s="79"/>
      <c r="C146" s="121"/>
      <c r="D146" s="134" t="s">
        <v>269</v>
      </c>
      <c r="E146" s="437">
        <v>4.5</v>
      </c>
      <c r="F146" s="45"/>
      <c r="G146" s="45"/>
      <c r="H146" s="45"/>
      <c r="I146" s="45"/>
      <c r="J146" s="45">
        <f t="shared" si="4"/>
        <v>4.5</v>
      </c>
      <c r="K146" s="45">
        <f t="shared" si="5"/>
        <v>1</v>
      </c>
      <c r="L146" s="4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133"/>
      <c r="B147" s="79"/>
      <c r="C147" s="121"/>
      <c r="D147" s="134" t="s">
        <v>274</v>
      </c>
      <c r="E147" s="437">
        <v>4.5</v>
      </c>
      <c r="F147" s="45"/>
      <c r="G147" s="45"/>
      <c r="H147" s="45"/>
      <c r="I147" s="45"/>
      <c r="J147" s="45">
        <f t="shared" si="4"/>
        <v>4.5</v>
      </c>
      <c r="K147" s="45">
        <f t="shared" si="5"/>
        <v>1</v>
      </c>
      <c r="L147" s="4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133"/>
      <c r="B148" s="79"/>
      <c r="C148" s="121"/>
      <c r="D148" s="134" t="s">
        <v>277</v>
      </c>
      <c r="E148" s="437">
        <v>4.5</v>
      </c>
      <c r="F148" s="45"/>
      <c r="G148" s="45"/>
      <c r="H148" s="45"/>
      <c r="I148" s="45"/>
      <c r="J148" s="45">
        <f t="shared" si="4"/>
        <v>4.5</v>
      </c>
      <c r="K148" s="45">
        <f t="shared" si="5"/>
        <v>1</v>
      </c>
      <c r="L148" s="4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133"/>
      <c r="B149" s="79"/>
      <c r="C149" s="121"/>
      <c r="D149" s="134" t="s">
        <v>279</v>
      </c>
      <c r="E149" s="437">
        <v>4.5</v>
      </c>
      <c r="F149" s="45"/>
      <c r="G149" s="45"/>
      <c r="H149" s="45"/>
      <c r="I149" s="45"/>
      <c r="J149" s="45">
        <f t="shared" si="4"/>
        <v>4.5</v>
      </c>
      <c r="K149" s="45">
        <f t="shared" si="5"/>
        <v>1</v>
      </c>
      <c r="L149" s="4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133"/>
      <c r="B150" s="79"/>
      <c r="C150" s="121"/>
      <c r="D150" s="134" t="s">
        <v>283</v>
      </c>
      <c r="E150" s="437">
        <v>4.5</v>
      </c>
      <c r="F150" s="45"/>
      <c r="G150" s="45"/>
      <c r="H150" s="45"/>
      <c r="I150" s="45"/>
      <c r="J150" s="45">
        <f t="shared" si="4"/>
        <v>4.5</v>
      </c>
      <c r="K150" s="45">
        <f t="shared" si="5"/>
        <v>1</v>
      </c>
      <c r="L150" s="4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133"/>
      <c r="B151" s="79"/>
      <c r="C151" s="121"/>
      <c r="D151" s="134" t="s">
        <v>285</v>
      </c>
      <c r="E151" s="437">
        <v>4.5</v>
      </c>
      <c r="F151" s="45"/>
      <c r="G151" s="45"/>
      <c r="H151" s="45"/>
      <c r="I151" s="45"/>
      <c r="J151" s="45">
        <f t="shared" si="4"/>
        <v>4.5</v>
      </c>
      <c r="K151" s="45">
        <f t="shared" si="5"/>
        <v>1</v>
      </c>
      <c r="L151" s="4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133"/>
      <c r="B152" s="79"/>
      <c r="C152" s="121"/>
      <c r="D152" s="134" t="s">
        <v>287</v>
      </c>
      <c r="E152" s="437">
        <v>4.5</v>
      </c>
      <c r="F152" s="45"/>
      <c r="G152" s="45"/>
      <c r="H152" s="45"/>
      <c r="I152" s="45"/>
      <c r="J152" s="45">
        <f t="shared" si="4"/>
        <v>4.5</v>
      </c>
      <c r="K152" s="45">
        <f t="shared" si="5"/>
        <v>1</v>
      </c>
      <c r="L152" s="4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133"/>
      <c r="B153" s="79"/>
      <c r="C153" s="121"/>
      <c r="D153" s="134" t="s">
        <v>289</v>
      </c>
      <c r="E153" s="437">
        <v>4.5</v>
      </c>
      <c r="F153" s="45"/>
      <c r="G153" s="45"/>
      <c r="H153" s="45"/>
      <c r="I153" s="45"/>
      <c r="J153" s="45">
        <f t="shared" si="4"/>
        <v>4.5</v>
      </c>
      <c r="K153" s="45">
        <f t="shared" si="5"/>
        <v>1</v>
      </c>
      <c r="L153" s="4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133"/>
      <c r="B154" s="79"/>
      <c r="C154" s="121"/>
      <c r="D154" s="134" t="s">
        <v>291</v>
      </c>
      <c r="E154" s="437">
        <v>4.5</v>
      </c>
      <c r="F154" s="45"/>
      <c r="G154" s="45"/>
      <c r="H154" s="45"/>
      <c r="I154" s="45"/>
      <c r="J154" s="45">
        <f t="shared" si="4"/>
        <v>4.5</v>
      </c>
      <c r="K154" s="45">
        <f t="shared" si="5"/>
        <v>1</v>
      </c>
      <c r="L154" s="4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133"/>
      <c r="B155" s="79"/>
      <c r="C155" s="121"/>
      <c r="D155" s="134" t="s">
        <v>293</v>
      </c>
      <c r="E155" s="437">
        <v>4.5</v>
      </c>
      <c r="F155" s="45"/>
      <c r="G155" s="45"/>
      <c r="H155" s="45"/>
      <c r="I155" s="45"/>
      <c r="J155" s="45">
        <f t="shared" si="4"/>
        <v>4.5</v>
      </c>
      <c r="K155" s="45">
        <f t="shared" si="5"/>
        <v>1</v>
      </c>
      <c r="L155" s="4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133"/>
      <c r="B156" s="79"/>
      <c r="C156" s="121"/>
      <c r="D156" s="134" t="s">
        <v>295</v>
      </c>
      <c r="E156" s="437">
        <v>4.5</v>
      </c>
      <c r="F156" s="45"/>
      <c r="G156" s="45"/>
      <c r="H156" s="45"/>
      <c r="I156" s="45"/>
      <c r="J156" s="45">
        <f t="shared" si="4"/>
        <v>4.5</v>
      </c>
      <c r="K156" s="45">
        <f t="shared" si="5"/>
        <v>1</v>
      </c>
      <c r="L156" s="4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133"/>
      <c r="B157" s="79"/>
      <c r="C157" s="121"/>
      <c r="D157" s="134" t="s">
        <v>297</v>
      </c>
      <c r="E157" s="437">
        <v>4.5</v>
      </c>
      <c r="F157" s="45"/>
      <c r="G157" s="45"/>
      <c r="H157" s="45"/>
      <c r="I157" s="45"/>
      <c r="J157" s="45">
        <f t="shared" si="4"/>
        <v>4.5</v>
      </c>
      <c r="K157" s="45">
        <f t="shared" si="5"/>
        <v>1</v>
      </c>
      <c r="L157" s="4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133"/>
      <c r="B158" s="79"/>
      <c r="C158" s="121"/>
      <c r="D158" s="134" t="s">
        <v>299</v>
      </c>
      <c r="E158" s="437">
        <v>4.5</v>
      </c>
      <c r="F158" s="45"/>
      <c r="G158" s="45"/>
      <c r="H158" s="45"/>
      <c r="I158" s="45"/>
      <c r="J158" s="45">
        <f t="shared" si="4"/>
        <v>4.5</v>
      </c>
      <c r="K158" s="45">
        <f t="shared" si="5"/>
        <v>1</v>
      </c>
      <c r="L158" s="4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133"/>
      <c r="B159" s="79"/>
      <c r="C159" s="121"/>
      <c r="D159" s="134" t="s">
        <v>301</v>
      </c>
      <c r="E159" s="437">
        <v>4.5</v>
      </c>
      <c r="F159" s="45"/>
      <c r="G159" s="45"/>
      <c r="H159" s="45"/>
      <c r="I159" s="45"/>
      <c r="J159" s="45">
        <f t="shared" si="4"/>
        <v>4.5</v>
      </c>
      <c r="K159" s="45">
        <f t="shared" si="5"/>
        <v>1</v>
      </c>
      <c r="L159" s="4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133"/>
      <c r="B160" s="79"/>
      <c r="C160" s="121"/>
      <c r="D160" s="134" t="s">
        <v>302</v>
      </c>
      <c r="E160" s="437">
        <v>4.5</v>
      </c>
      <c r="F160" s="45"/>
      <c r="G160" s="45"/>
      <c r="H160" s="45"/>
      <c r="I160" s="45"/>
      <c r="J160" s="45">
        <f t="shared" si="4"/>
        <v>4.5</v>
      </c>
      <c r="K160" s="45">
        <f t="shared" si="5"/>
        <v>1</v>
      </c>
      <c r="L160" s="4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133"/>
      <c r="B161" s="79"/>
      <c r="C161" s="121"/>
      <c r="D161" s="134" t="s">
        <v>304</v>
      </c>
      <c r="E161" s="437">
        <v>4.5</v>
      </c>
      <c r="F161" s="45"/>
      <c r="G161" s="45"/>
      <c r="H161" s="45"/>
      <c r="I161" s="45"/>
      <c r="J161" s="45">
        <f t="shared" si="4"/>
        <v>4.5</v>
      </c>
      <c r="K161" s="45">
        <f t="shared" si="5"/>
        <v>1</v>
      </c>
      <c r="L161" s="4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133"/>
      <c r="B162" s="79"/>
      <c r="C162" s="121"/>
      <c r="D162" s="134" t="s">
        <v>306</v>
      </c>
      <c r="E162" s="437">
        <v>4.5</v>
      </c>
      <c r="F162" s="45"/>
      <c r="G162" s="45"/>
      <c r="H162" s="45"/>
      <c r="I162" s="45"/>
      <c r="J162" s="45">
        <f t="shared" si="4"/>
        <v>4.5</v>
      </c>
      <c r="K162" s="45">
        <f t="shared" si="5"/>
        <v>1</v>
      </c>
      <c r="L162" s="4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133"/>
      <c r="B163" s="79"/>
      <c r="C163" s="121"/>
      <c r="D163" s="134" t="s">
        <v>309</v>
      </c>
      <c r="E163" s="437">
        <v>4.5</v>
      </c>
      <c r="F163" s="45"/>
      <c r="G163" s="45"/>
      <c r="H163" s="45"/>
      <c r="I163" s="45"/>
      <c r="J163" s="45">
        <f t="shared" si="4"/>
        <v>4.5</v>
      </c>
      <c r="K163" s="45">
        <f t="shared" si="5"/>
        <v>1</v>
      </c>
      <c r="L163" s="4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133"/>
      <c r="B164" s="79"/>
      <c r="C164" s="121"/>
      <c r="D164" s="80" t="s">
        <v>41</v>
      </c>
      <c r="E164" s="45"/>
      <c r="F164" s="45"/>
      <c r="G164" s="45"/>
      <c r="H164" s="45"/>
      <c r="I164" s="45"/>
      <c r="J164" s="45">
        <f>SUM(J123:J163)</f>
        <v>184.5</v>
      </c>
      <c r="K164" s="45" t="e">
        <f t="shared" si="5"/>
        <v>#DIV/0!</v>
      </c>
      <c r="L164" s="4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435"/>
      <c r="B165" s="116"/>
      <c r="C165" s="121"/>
      <c r="D165" s="432"/>
      <c r="E165" s="433"/>
      <c r="F165" s="329"/>
      <c r="G165" s="94"/>
      <c r="H165" s="71"/>
      <c r="I165" s="71"/>
      <c r="J165" s="71"/>
      <c r="K165" s="71"/>
      <c r="L165" s="71"/>
      <c r="M165" s="71"/>
      <c r="N165" s="71"/>
      <c r="O165" s="71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39"/>
      <c r="B166" s="421" t="s">
        <v>610</v>
      </c>
      <c r="C166" s="422"/>
      <c r="D166" s="423"/>
      <c r="E166" s="70"/>
      <c r="F166" s="424"/>
      <c r="G166" s="429"/>
      <c r="H166" s="425"/>
      <c r="I166" s="426"/>
      <c r="J166" s="426"/>
      <c r="K166" s="426"/>
      <c r="L166" s="426"/>
      <c r="M166" s="420" t="s">
        <v>568</v>
      </c>
      <c r="N166" s="420" t="s">
        <v>568</v>
      </c>
      <c r="O166" s="420" t="s">
        <v>568</v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77"/>
      <c r="B167" s="79" t="s">
        <v>133</v>
      </c>
      <c r="C167" s="121">
        <v>1</v>
      </c>
      <c r="D167" s="455"/>
      <c r="E167" s="70"/>
      <c r="F167" s="424"/>
      <c r="G167" s="70"/>
      <c r="H167" s="71"/>
      <c r="I167" s="71"/>
      <c r="J167" s="71"/>
      <c r="K167" s="71"/>
      <c r="L167" s="71"/>
      <c r="M167" s="94"/>
      <c r="N167" s="94"/>
      <c r="O167" s="94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434"/>
      <c r="B168" s="79" t="s">
        <v>145</v>
      </c>
      <c r="C168" s="121">
        <v>1</v>
      </c>
      <c r="D168" s="455"/>
      <c r="E168" s="433"/>
      <c r="F168" s="329"/>
      <c r="G168" s="70"/>
      <c r="H168" s="71"/>
      <c r="I168" s="71"/>
      <c r="J168" s="71"/>
      <c r="K168" s="71"/>
      <c r="L168" s="71"/>
      <c r="M168" s="71"/>
      <c r="N168" s="71"/>
      <c r="O168" s="71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402"/>
      <c r="B169" s="79" t="s">
        <v>151</v>
      </c>
      <c r="C169" s="121">
        <v>1</v>
      </c>
      <c r="D169" s="455"/>
      <c r="E169" s="45"/>
      <c r="F169" s="45"/>
      <c r="G169" s="70"/>
      <c r="H169" s="71"/>
      <c r="I169" s="71"/>
      <c r="J169" s="71"/>
      <c r="K169" s="71"/>
      <c r="L169" s="71"/>
      <c r="M169" s="71"/>
      <c r="N169" s="71"/>
      <c r="O169" s="71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435"/>
      <c r="B170" s="79" t="s">
        <v>70</v>
      </c>
      <c r="C170" s="121">
        <v>1</v>
      </c>
      <c r="D170" s="455"/>
      <c r="E170" s="433"/>
      <c r="F170" s="329"/>
      <c r="G170" s="94"/>
      <c r="H170" s="71"/>
      <c r="I170" s="71"/>
      <c r="J170" s="71"/>
      <c r="K170" s="71"/>
      <c r="L170" s="71"/>
      <c r="M170" s="71"/>
      <c r="N170" s="71"/>
      <c r="O170" s="71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133"/>
      <c r="B171" s="79"/>
      <c r="C171" s="121"/>
      <c r="D171" s="134" t="s">
        <v>202</v>
      </c>
      <c r="E171" s="437">
        <v>100</v>
      </c>
      <c r="F171" s="45"/>
      <c r="G171" s="45"/>
      <c r="H171" s="45"/>
      <c r="I171" s="45"/>
      <c r="J171" s="45">
        <f t="shared" ref="J171:J211" si="6">SUM(E171:I171)</f>
        <v>100</v>
      </c>
      <c r="K171" s="45">
        <f t="shared" ref="K171:K212" si="7">J171/E171</f>
        <v>1</v>
      </c>
      <c r="L171" s="4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133"/>
      <c r="B172" s="79"/>
      <c r="C172" s="121"/>
      <c r="D172" s="134" t="s">
        <v>205</v>
      </c>
      <c r="E172" s="437">
        <v>100</v>
      </c>
      <c r="F172" s="45"/>
      <c r="G172" s="45"/>
      <c r="H172" s="45"/>
      <c r="I172" s="45"/>
      <c r="J172" s="45">
        <f t="shared" si="6"/>
        <v>100</v>
      </c>
      <c r="K172" s="45">
        <f t="shared" si="7"/>
        <v>1</v>
      </c>
      <c r="L172" s="4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133"/>
      <c r="B173" s="79"/>
      <c r="C173" s="121"/>
      <c r="D173" s="134" t="s">
        <v>210</v>
      </c>
      <c r="E173" s="437">
        <v>100</v>
      </c>
      <c r="F173" s="45"/>
      <c r="G173" s="45"/>
      <c r="H173" s="45"/>
      <c r="I173" s="45"/>
      <c r="J173" s="45">
        <f t="shared" si="6"/>
        <v>100</v>
      </c>
      <c r="K173" s="45">
        <f t="shared" si="7"/>
        <v>1</v>
      </c>
      <c r="L173" s="4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133"/>
      <c r="B174" s="79"/>
      <c r="C174" s="121"/>
      <c r="D174" s="134" t="s">
        <v>213</v>
      </c>
      <c r="E174" s="437">
        <v>100</v>
      </c>
      <c r="F174" s="45"/>
      <c r="G174" s="45"/>
      <c r="H174" s="45"/>
      <c r="I174" s="45"/>
      <c r="J174" s="45">
        <f t="shared" si="6"/>
        <v>100</v>
      </c>
      <c r="K174" s="45">
        <f t="shared" si="7"/>
        <v>1</v>
      </c>
      <c r="L174" s="4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133"/>
      <c r="B175" s="79"/>
      <c r="C175" s="121"/>
      <c r="D175" s="134" t="s">
        <v>216</v>
      </c>
      <c r="E175" s="437">
        <v>100</v>
      </c>
      <c r="F175" s="45"/>
      <c r="G175" s="45"/>
      <c r="H175" s="45"/>
      <c r="I175" s="45"/>
      <c r="J175" s="45">
        <f t="shared" si="6"/>
        <v>100</v>
      </c>
      <c r="K175" s="45">
        <f t="shared" si="7"/>
        <v>1</v>
      </c>
      <c r="L175" s="4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133"/>
      <c r="B176" s="79"/>
      <c r="C176" s="121"/>
      <c r="D176" s="134" t="s">
        <v>218</v>
      </c>
      <c r="E176" s="437">
        <v>100</v>
      </c>
      <c r="F176" s="45"/>
      <c r="G176" s="45"/>
      <c r="H176" s="45"/>
      <c r="I176" s="45"/>
      <c r="J176" s="45">
        <f t="shared" si="6"/>
        <v>100</v>
      </c>
      <c r="K176" s="45">
        <f t="shared" si="7"/>
        <v>1</v>
      </c>
      <c r="L176" s="4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133"/>
      <c r="B177" s="79"/>
      <c r="C177" s="121"/>
      <c r="D177" s="134" t="s">
        <v>220</v>
      </c>
      <c r="E177" s="437">
        <v>100</v>
      </c>
      <c r="F177" s="45"/>
      <c r="G177" s="45"/>
      <c r="H177" s="45"/>
      <c r="I177" s="45"/>
      <c r="J177" s="45">
        <f t="shared" si="6"/>
        <v>100</v>
      </c>
      <c r="K177" s="45">
        <f t="shared" si="7"/>
        <v>1</v>
      </c>
      <c r="L177" s="4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133"/>
      <c r="B178" s="79"/>
      <c r="C178" s="121"/>
      <c r="D178" s="134" t="s">
        <v>223</v>
      </c>
      <c r="E178" s="437">
        <v>100</v>
      </c>
      <c r="F178" s="45"/>
      <c r="G178" s="45"/>
      <c r="H178" s="45"/>
      <c r="I178" s="45"/>
      <c r="J178" s="45">
        <f t="shared" si="6"/>
        <v>100</v>
      </c>
      <c r="K178" s="45">
        <f t="shared" si="7"/>
        <v>1</v>
      </c>
      <c r="L178" s="4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133"/>
      <c r="B179" s="79"/>
      <c r="C179" s="121"/>
      <c r="D179" s="134" t="s">
        <v>225</v>
      </c>
      <c r="E179" s="437">
        <v>100</v>
      </c>
      <c r="F179" s="45"/>
      <c r="G179" s="45"/>
      <c r="H179" s="45"/>
      <c r="I179" s="45"/>
      <c r="J179" s="45">
        <f t="shared" si="6"/>
        <v>100</v>
      </c>
      <c r="K179" s="45">
        <f t="shared" si="7"/>
        <v>1</v>
      </c>
      <c r="L179" s="4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133"/>
      <c r="B180" s="79"/>
      <c r="C180" s="121"/>
      <c r="D180" s="134" t="s">
        <v>227</v>
      </c>
      <c r="E180" s="437">
        <v>100</v>
      </c>
      <c r="F180" s="45"/>
      <c r="G180" s="45"/>
      <c r="H180" s="45"/>
      <c r="I180" s="45"/>
      <c r="J180" s="45">
        <f t="shared" si="6"/>
        <v>100</v>
      </c>
      <c r="K180" s="45">
        <f t="shared" si="7"/>
        <v>1</v>
      </c>
      <c r="L180" s="4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133"/>
      <c r="B181" s="79"/>
      <c r="C181" s="121"/>
      <c r="D181" s="134" t="s">
        <v>229</v>
      </c>
      <c r="E181" s="437">
        <v>100</v>
      </c>
      <c r="F181" s="45"/>
      <c r="G181" s="45"/>
      <c r="H181" s="45"/>
      <c r="I181" s="45"/>
      <c r="J181" s="45">
        <f t="shared" si="6"/>
        <v>100</v>
      </c>
      <c r="K181" s="45">
        <f t="shared" si="7"/>
        <v>1</v>
      </c>
      <c r="L181" s="4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133"/>
      <c r="B182" s="79"/>
      <c r="C182" s="121"/>
      <c r="D182" s="134" t="s">
        <v>234</v>
      </c>
      <c r="E182" s="437">
        <v>100</v>
      </c>
      <c r="F182" s="45"/>
      <c r="G182" s="45"/>
      <c r="H182" s="45"/>
      <c r="I182" s="45"/>
      <c r="J182" s="45">
        <f t="shared" si="6"/>
        <v>100</v>
      </c>
      <c r="K182" s="45">
        <f t="shared" si="7"/>
        <v>1</v>
      </c>
      <c r="L182" s="4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133"/>
      <c r="B183" s="79"/>
      <c r="C183" s="121"/>
      <c r="D183" s="134" t="s">
        <v>236</v>
      </c>
      <c r="E183" s="437">
        <v>100</v>
      </c>
      <c r="F183" s="45"/>
      <c r="G183" s="45"/>
      <c r="H183" s="45"/>
      <c r="I183" s="45"/>
      <c r="J183" s="45">
        <f t="shared" si="6"/>
        <v>100</v>
      </c>
      <c r="K183" s="45">
        <f t="shared" si="7"/>
        <v>1</v>
      </c>
      <c r="L183" s="4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133"/>
      <c r="B184" s="79"/>
      <c r="C184" s="121"/>
      <c r="D184" s="134" t="s">
        <v>241</v>
      </c>
      <c r="E184" s="437">
        <v>100</v>
      </c>
      <c r="F184" s="45"/>
      <c r="G184" s="45"/>
      <c r="H184" s="45"/>
      <c r="I184" s="45"/>
      <c r="J184" s="45">
        <f t="shared" si="6"/>
        <v>100</v>
      </c>
      <c r="K184" s="45">
        <f t="shared" si="7"/>
        <v>1</v>
      </c>
      <c r="L184" s="4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133"/>
      <c r="B185" s="79"/>
      <c r="C185" s="121"/>
      <c r="D185" s="134" t="s">
        <v>243</v>
      </c>
      <c r="E185" s="437">
        <v>100</v>
      </c>
      <c r="F185" s="45"/>
      <c r="G185" s="45"/>
      <c r="H185" s="45"/>
      <c r="I185" s="45"/>
      <c r="J185" s="45">
        <f t="shared" si="6"/>
        <v>100</v>
      </c>
      <c r="K185" s="45">
        <f t="shared" si="7"/>
        <v>1</v>
      </c>
      <c r="L185" s="4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133"/>
      <c r="B186" s="79"/>
      <c r="C186" s="121"/>
      <c r="D186" s="134" t="s">
        <v>246</v>
      </c>
      <c r="E186" s="437">
        <v>100</v>
      </c>
      <c r="F186" s="45"/>
      <c r="G186" s="45"/>
      <c r="H186" s="45"/>
      <c r="I186" s="45"/>
      <c r="J186" s="45">
        <f t="shared" si="6"/>
        <v>100</v>
      </c>
      <c r="K186" s="45">
        <f t="shared" si="7"/>
        <v>1</v>
      </c>
      <c r="L186" s="4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133"/>
      <c r="B187" s="79"/>
      <c r="C187" s="121"/>
      <c r="D187" s="134" t="s">
        <v>249</v>
      </c>
      <c r="E187" s="437">
        <v>100</v>
      </c>
      <c r="F187" s="45"/>
      <c r="G187" s="45"/>
      <c r="H187" s="45"/>
      <c r="I187" s="45"/>
      <c r="J187" s="45">
        <f t="shared" si="6"/>
        <v>100</v>
      </c>
      <c r="K187" s="45">
        <f t="shared" si="7"/>
        <v>1</v>
      </c>
      <c r="L187" s="4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133"/>
      <c r="B188" s="79"/>
      <c r="C188" s="121"/>
      <c r="D188" s="134" t="s">
        <v>253</v>
      </c>
      <c r="E188" s="437">
        <v>100</v>
      </c>
      <c r="F188" s="45"/>
      <c r="G188" s="45"/>
      <c r="H188" s="45"/>
      <c r="I188" s="45"/>
      <c r="J188" s="45">
        <f t="shared" si="6"/>
        <v>100</v>
      </c>
      <c r="K188" s="45">
        <f t="shared" si="7"/>
        <v>1</v>
      </c>
      <c r="L188" s="4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133"/>
      <c r="B189" s="79"/>
      <c r="C189" s="121"/>
      <c r="D189" s="134" t="s">
        <v>256</v>
      </c>
      <c r="E189" s="437">
        <v>100</v>
      </c>
      <c r="F189" s="45"/>
      <c r="G189" s="45"/>
      <c r="H189" s="45"/>
      <c r="I189" s="45"/>
      <c r="J189" s="45">
        <f t="shared" si="6"/>
        <v>100</v>
      </c>
      <c r="K189" s="45">
        <f t="shared" si="7"/>
        <v>1</v>
      </c>
      <c r="L189" s="4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133"/>
      <c r="B190" s="79"/>
      <c r="C190" s="121"/>
      <c r="D190" s="134" t="s">
        <v>259</v>
      </c>
      <c r="E190" s="437">
        <v>100</v>
      </c>
      <c r="F190" s="45"/>
      <c r="G190" s="45"/>
      <c r="H190" s="45"/>
      <c r="I190" s="45"/>
      <c r="J190" s="45">
        <f t="shared" si="6"/>
        <v>100</v>
      </c>
      <c r="K190" s="45">
        <f t="shared" si="7"/>
        <v>1</v>
      </c>
      <c r="L190" s="4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133"/>
      <c r="B191" s="79"/>
      <c r="C191" s="121"/>
      <c r="D191" s="134" t="s">
        <v>261</v>
      </c>
      <c r="E191" s="437">
        <v>100</v>
      </c>
      <c r="F191" s="45"/>
      <c r="G191" s="45"/>
      <c r="H191" s="45"/>
      <c r="I191" s="45"/>
      <c r="J191" s="45">
        <f t="shared" si="6"/>
        <v>100</v>
      </c>
      <c r="K191" s="45">
        <f t="shared" si="7"/>
        <v>1</v>
      </c>
      <c r="L191" s="4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133"/>
      <c r="B192" s="79"/>
      <c r="C192" s="121"/>
      <c r="D192" s="134" t="s">
        <v>263</v>
      </c>
      <c r="E192" s="437">
        <v>100</v>
      </c>
      <c r="F192" s="45"/>
      <c r="G192" s="45"/>
      <c r="H192" s="45"/>
      <c r="I192" s="45"/>
      <c r="J192" s="45">
        <f t="shared" si="6"/>
        <v>100</v>
      </c>
      <c r="K192" s="45">
        <f t="shared" si="7"/>
        <v>1</v>
      </c>
      <c r="L192" s="4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133"/>
      <c r="B193" s="79"/>
      <c r="C193" s="121"/>
      <c r="D193" s="134" t="s">
        <v>265</v>
      </c>
      <c r="E193" s="437">
        <v>100</v>
      </c>
      <c r="F193" s="45"/>
      <c r="G193" s="45"/>
      <c r="H193" s="45"/>
      <c r="I193" s="45"/>
      <c r="J193" s="45">
        <f t="shared" si="6"/>
        <v>100</v>
      </c>
      <c r="K193" s="45">
        <f t="shared" si="7"/>
        <v>1</v>
      </c>
      <c r="L193" s="4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133"/>
      <c r="B194" s="79"/>
      <c r="C194" s="121"/>
      <c r="D194" s="134" t="s">
        <v>269</v>
      </c>
      <c r="E194" s="437">
        <v>100</v>
      </c>
      <c r="F194" s="45"/>
      <c r="G194" s="45"/>
      <c r="H194" s="45"/>
      <c r="I194" s="45"/>
      <c r="J194" s="45">
        <f t="shared" si="6"/>
        <v>100</v>
      </c>
      <c r="K194" s="45">
        <f t="shared" si="7"/>
        <v>1</v>
      </c>
      <c r="L194" s="4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133"/>
      <c r="B195" s="79"/>
      <c r="C195" s="121"/>
      <c r="D195" s="134" t="s">
        <v>274</v>
      </c>
      <c r="E195" s="437">
        <v>100</v>
      </c>
      <c r="F195" s="45"/>
      <c r="G195" s="45"/>
      <c r="H195" s="45"/>
      <c r="I195" s="45"/>
      <c r="J195" s="45">
        <f t="shared" si="6"/>
        <v>100</v>
      </c>
      <c r="K195" s="45">
        <f t="shared" si="7"/>
        <v>1</v>
      </c>
      <c r="L195" s="4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133"/>
      <c r="B196" s="79"/>
      <c r="C196" s="121"/>
      <c r="D196" s="134" t="s">
        <v>277</v>
      </c>
      <c r="E196" s="437">
        <v>100</v>
      </c>
      <c r="F196" s="45"/>
      <c r="G196" s="45"/>
      <c r="H196" s="45"/>
      <c r="I196" s="45"/>
      <c r="J196" s="45">
        <f t="shared" si="6"/>
        <v>100</v>
      </c>
      <c r="K196" s="45">
        <f t="shared" si="7"/>
        <v>1</v>
      </c>
      <c r="L196" s="4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133"/>
      <c r="B197" s="79"/>
      <c r="C197" s="121"/>
      <c r="D197" s="134" t="s">
        <v>279</v>
      </c>
      <c r="E197" s="437">
        <v>100</v>
      </c>
      <c r="F197" s="45"/>
      <c r="G197" s="45"/>
      <c r="H197" s="45"/>
      <c r="I197" s="45"/>
      <c r="J197" s="45">
        <f t="shared" si="6"/>
        <v>100</v>
      </c>
      <c r="K197" s="45">
        <f t="shared" si="7"/>
        <v>1</v>
      </c>
      <c r="L197" s="4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133"/>
      <c r="B198" s="79"/>
      <c r="C198" s="121"/>
      <c r="D198" s="134" t="s">
        <v>283</v>
      </c>
      <c r="E198" s="437">
        <v>100</v>
      </c>
      <c r="F198" s="45"/>
      <c r="G198" s="45"/>
      <c r="H198" s="45"/>
      <c r="I198" s="45"/>
      <c r="J198" s="45">
        <f t="shared" si="6"/>
        <v>100</v>
      </c>
      <c r="K198" s="45">
        <f t="shared" si="7"/>
        <v>1</v>
      </c>
      <c r="L198" s="4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133"/>
      <c r="B199" s="79"/>
      <c r="C199" s="121"/>
      <c r="D199" s="134" t="s">
        <v>285</v>
      </c>
      <c r="E199" s="437">
        <v>100</v>
      </c>
      <c r="F199" s="45"/>
      <c r="G199" s="45"/>
      <c r="H199" s="45"/>
      <c r="I199" s="45"/>
      <c r="J199" s="45">
        <f t="shared" si="6"/>
        <v>100</v>
      </c>
      <c r="K199" s="45">
        <f t="shared" si="7"/>
        <v>1</v>
      </c>
      <c r="L199" s="4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133"/>
      <c r="B200" s="79"/>
      <c r="C200" s="121"/>
      <c r="D200" s="134" t="s">
        <v>287</v>
      </c>
      <c r="E200" s="437">
        <v>100</v>
      </c>
      <c r="F200" s="45"/>
      <c r="G200" s="45"/>
      <c r="H200" s="45"/>
      <c r="I200" s="45"/>
      <c r="J200" s="45">
        <f t="shared" si="6"/>
        <v>100</v>
      </c>
      <c r="K200" s="45">
        <f t="shared" si="7"/>
        <v>1</v>
      </c>
      <c r="L200" s="4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133"/>
      <c r="B201" s="79"/>
      <c r="C201" s="121"/>
      <c r="D201" s="134" t="s">
        <v>289</v>
      </c>
      <c r="E201" s="437">
        <v>100</v>
      </c>
      <c r="F201" s="45"/>
      <c r="G201" s="45"/>
      <c r="H201" s="45"/>
      <c r="I201" s="45"/>
      <c r="J201" s="45">
        <f t="shared" si="6"/>
        <v>100</v>
      </c>
      <c r="K201" s="45">
        <f t="shared" si="7"/>
        <v>1</v>
      </c>
      <c r="L201" s="4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133"/>
      <c r="B202" s="79"/>
      <c r="C202" s="121"/>
      <c r="D202" s="134" t="s">
        <v>291</v>
      </c>
      <c r="E202" s="437">
        <v>100</v>
      </c>
      <c r="F202" s="45"/>
      <c r="G202" s="45"/>
      <c r="H202" s="45"/>
      <c r="I202" s="45"/>
      <c r="J202" s="45">
        <f t="shared" si="6"/>
        <v>100</v>
      </c>
      <c r="K202" s="45">
        <f t="shared" si="7"/>
        <v>1</v>
      </c>
      <c r="L202" s="4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133"/>
      <c r="B203" s="79"/>
      <c r="C203" s="121"/>
      <c r="D203" s="134" t="s">
        <v>293</v>
      </c>
      <c r="E203" s="437">
        <v>100</v>
      </c>
      <c r="F203" s="45"/>
      <c r="G203" s="45"/>
      <c r="H203" s="45"/>
      <c r="I203" s="45"/>
      <c r="J203" s="45">
        <f t="shared" si="6"/>
        <v>100</v>
      </c>
      <c r="K203" s="45">
        <f t="shared" si="7"/>
        <v>1</v>
      </c>
      <c r="L203" s="4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133"/>
      <c r="B204" s="79"/>
      <c r="C204" s="121"/>
      <c r="D204" s="134" t="s">
        <v>295</v>
      </c>
      <c r="E204" s="437">
        <v>100</v>
      </c>
      <c r="F204" s="45"/>
      <c r="G204" s="45"/>
      <c r="H204" s="45"/>
      <c r="I204" s="45"/>
      <c r="J204" s="45">
        <f t="shared" si="6"/>
        <v>100</v>
      </c>
      <c r="K204" s="45">
        <f t="shared" si="7"/>
        <v>1</v>
      </c>
      <c r="L204" s="4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133"/>
      <c r="B205" s="79"/>
      <c r="C205" s="121"/>
      <c r="D205" s="134" t="s">
        <v>297</v>
      </c>
      <c r="E205" s="437">
        <v>100</v>
      </c>
      <c r="F205" s="45"/>
      <c r="G205" s="45"/>
      <c r="H205" s="45"/>
      <c r="I205" s="45"/>
      <c r="J205" s="45">
        <f t="shared" si="6"/>
        <v>100</v>
      </c>
      <c r="K205" s="45">
        <f t="shared" si="7"/>
        <v>1</v>
      </c>
      <c r="L205" s="4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133"/>
      <c r="B206" s="79"/>
      <c r="C206" s="121"/>
      <c r="D206" s="134" t="s">
        <v>299</v>
      </c>
      <c r="E206" s="437">
        <v>100</v>
      </c>
      <c r="F206" s="45"/>
      <c r="G206" s="45"/>
      <c r="H206" s="45"/>
      <c r="I206" s="45"/>
      <c r="J206" s="45">
        <f t="shared" si="6"/>
        <v>100</v>
      </c>
      <c r="K206" s="45">
        <f t="shared" si="7"/>
        <v>1</v>
      </c>
      <c r="L206" s="4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133"/>
      <c r="B207" s="79"/>
      <c r="C207" s="121"/>
      <c r="D207" s="134" t="s">
        <v>301</v>
      </c>
      <c r="E207" s="437">
        <v>100</v>
      </c>
      <c r="F207" s="45"/>
      <c r="G207" s="45"/>
      <c r="H207" s="45"/>
      <c r="I207" s="45"/>
      <c r="J207" s="45">
        <f t="shared" si="6"/>
        <v>100</v>
      </c>
      <c r="K207" s="45">
        <f t="shared" si="7"/>
        <v>1</v>
      </c>
      <c r="L207" s="4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133"/>
      <c r="B208" s="79"/>
      <c r="C208" s="121"/>
      <c r="D208" s="134" t="s">
        <v>302</v>
      </c>
      <c r="E208" s="437">
        <v>100</v>
      </c>
      <c r="F208" s="45"/>
      <c r="G208" s="45"/>
      <c r="H208" s="45"/>
      <c r="I208" s="45"/>
      <c r="J208" s="45">
        <f t="shared" si="6"/>
        <v>100</v>
      </c>
      <c r="K208" s="45">
        <f t="shared" si="7"/>
        <v>1</v>
      </c>
      <c r="L208" s="4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133"/>
      <c r="B209" s="79"/>
      <c r="C209" s="121"/>
      <c r="D209" s="134" t="s">
        <v>304</v>
      </c>
      <c r="E209" s="437">
        <v>100</v>
      </c>
      <c r="F209" s="45"/>
      <c r="G209" s="45"/>
      <c r="H209" s="45"/>
      <c r="I209" s="45"/>
      <c r="J209" s="45">
        <f t="shared" si="6"/>
        <v>100</v>
      </c>
      <c r="K209" s="45">
        <f t="shared" si="7"/>
        <v>1</v>
      </c>
      <c r="L209" s="4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133"/>
      <c r="B210" s="79"/>
      <c r="C210" s="121"/>
      <c r="D210" s="134" t="s">
        <v>306</v>
      </c>
      <c r="E210" s="437">
        <v>100</v>
      </c>
      <c r="F210" s="45"/>
      <c r="G210" s="45"/>
      <c r="H210" s="45"/>
      <c r="I210" s="45"/>
      <c r="J210" s="45">
        <f t="shared" si="6"/>
        <v>100</v>
      </c>
      <c r="K210" s="45">
        <f t="shared" si="7"/>
        <v>1</v>
      </c>
      <c r="L210" s="4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133"/>
      <c r="B211" s="79"/>
      <c r="C211" s="121"/>
      <c r="D211" s="134" t="s">
        <v>309</v>
      </c>
      <c r="E211" s="437">
        <v>100</v>
      </c>
      <c r="F211" s="45"/>
      <c r="G211" s="45"/>
      <c r="H211" s="45"/>
      <c r="I211" s="45"/>
      <c r="J211" s="45">
        <f t="shared" si="6"/>
        <v>100</v>
      </c>
      <c r="K211" s="45">
        <f t="shared" si="7"/>
        <v>1</v>
      </c>
      <c r="L211" s="4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133"/>
      <c r="B212" s="79"/>
      <c r="C212" s="121"/>
      <c r="D212" s="80" t="s">
        <v>41</v>
      </c>
      <c r="E212" s="45"/>
      <c r="F212" s="45"/>
      <c r="G212" s="45"/>
      <c r="H212" s="45"/>
      <c r="I212" s="45"/>
      <c r="J212" s="45">
        <f>SUM(J171:J211)</f>
        <v>4100</v>
      </c>
      <c r="K212" s="45" t="e">
        <f t="shared" si="7"/>
        <v>#DIV/0!</v>
      </c>
      <c r="L212" s="4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435"/>
      <c r="B213" s="79"/>
      <c r="C213" s="431"/>
      <c r="D213" s="432"/>
      <c r="E213" s="433"/>
      <c r="F213" s="329"/>
      <c r="G213" s="94"/>
      <c r="H213" s="71"/>
      <c r="I213" s="71"/>
      <c r="J213" s="71"/>
      <c r="K213" s="71"/>
      <c r="L213" s="71"/>
      <c r="M213" s="71"/>
      <c r="N213" s="71"/>
      <c r="O213" s="71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435"/>
      <c r="B214" s="267" t="s">
        <v>630</v>
      </c>
      <c r="C214" s="431"/>
      <c r="D214" s="432"/>
      <c r="E214" s="70"/>
      <c r="F214" s="424"/>
      <c r="G214" s="429"/>
      <c r="H214" s="71"/>
      <c r="I214" s="71"/>
      <c r="J214" s="71"/>
      <c r="K214" s="71"/>
      <c r="L214" s="71"/>
      <c r="M214" s="420" t="s">
        <v>568</v>
      </c>
      <c r="N214" s="420" t="s">
        <v>568</v>
      </c>
      <c r="O214" s="420" t="s">
        <v>568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435"/>
      <c r="B215" s="267" t="s">
        <v>631</v>
      </c>
      <c r="C215" s="431"/>
      <c r="D215" s="432"/>
      <c r="E215" s="70"/>
      <c r="F215" s="424"/>
      <c r="G215" s="70"/>
      <c r="H215" s="71"/>
      <c r="I215" s="71"/>
      <c r="J215" s="71"/>
      <c r="K215" s="71"/>
      <c r="L215" s="71"/>
      <c r="M215" s="71"/>
      <c r="N215" s="71"/>
      <c r="O215" s="71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77"/>
      <c r="B216" s="79" t="s">
        <v>133</v>
      </c>
      <c r="C216" s="431" t="s">
        <v>632</v>
      </c>
      <c r="D216" s="432"/>
      <c r="E216" s="433"/>
      <c r="F216" s="329"/>
      <c r="G216" s="70"/>
      <c r="H216" s="71"/>
      <c r="I216" s="71"/>
      <c r="J216" s="71"/>
      <c r="K216" s="71"/>
      <c r="L216" s="71"/>
      <c r="M216" s="94"/>
      <c r="N216" s="94"/>
      <c r="O216" s="9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434"/>
      <c r="B217" s="79" t="s">
        <v>145</v>
      </c>
      <c r="C217" s="431" t="s">
        <v>632</v>
      </c>
      <c r="D217" s="432"/>
      <c r="E217" s="70"/>
      <c r="F217" s="424"/>
      <c r="G217" s="70"/>
      <c r="H217" s="71"/>
      <c r="I217" s="71"/>
      <c r="J217" s="71"/>
      <c r="K217" s="71"/>
      <c r="L217" s="71"/>
      <c r="M217" s="71"/>
      <c r="N217" s="71"/>
      <c r="O217" s="71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402"/>
      <c r="B218" s="79" t="s">
        <v>151</v>
      </c>
      <c r="C218" s="431" t="s">
        <v>632</v>
      </c>
      <c r="D218" s="432"/>
      <c r="E218" s="433"/>
      <c r="F218" s="329"/>
      <c r="G218" s="70"/>
      <c r="H218" s="71"/>
      <c r="I218" s="71"/>
      <c r="J218" s="71"/>
      <c r="K218" s="71"/>
      <c r="L218" s="71"/>
      <c r="M218" s="71"/>
      <c r="N218" s="71"/>
      <c r="O218" s="71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435"/>
      <c r="B219" s="79" t="s">
        <v>70</v>
      </c>
      <c r="C219" s="431" t="s">
        <v>632</v>
      </c>
      <c r="D219" s="432"/>
      <c r="E219" s="433"/>
      <c r="F219" s="329"/>
      <c r="G219" s="94"/>
      <c r="H219" s="71"/>
      <c r="I219" s="71"/>
      <c r="J219" s="71"/>
      <c r="K219" s="71"/>
      <c r="L219" s="71"/>
      <c r="M219" s="71"/>
      <c r="N219" s="71"/>
      <c r="O219" s="71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133"/>
      <c r="B220" s="79"/>
      <c r="C220" s="121"/>
      <c r="D220" s="134" t="s">
        <v>202</v>
      </c>
      <c r="E220" s="437">
        <v>4.5</v>
      </c>
      <c r="F220" s="45"/>
      <c r="G220" s="45"/>
      <c r="H220" s="45"/>
      <c r="I220" s="45"/>
      <c r="J220" s="45">
        <f t="shared" ref="J220:J260" si="8">SUM(E220:I220)</f>
        <v>4.5</v>
      </c>
      <c r="K220" s="45">
        <f t="shared" ref="K220:K261" si="9">J220/E220</f>
        <v>1</v>
      </c>
      <c r="L220" s="4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133"/>
      <c r="B221" s="79"/>
      <c r="C221" s="121"/>
      <c r="D221" s="134" t="s">
        <v>205</v>
      </c>
      <c r="E221" s="437">
        <v>4.5</v>
      </c>
      <c r="F221" s="45"/>
      <c r="G221" s="45"/>
      <c r="H221" s="45"/>
      <c r="I221" s="45"/>
      <c r="J221" s="45">
        <f t="shared" si="8"/>
        <v>4.5</v>
      </c>
      <c r="K221" s="45">
        <f t="shared" si="9"/>
        <v>1</v>
      </c>
      <c r="L221" s="4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133"/>
      <c r="B222" s="79"/>
      <c r="C222" s="121"/>
      <c r="D222" s="134" t="s">
        <v>210</v>
      </c>
      <c r="E222" s="437">
        <v>4.5</v>
      </c>
      <c r="F222" s="45"/>
      <c r="G222" s="45"/>
      <c r="H222" s="45"/>
      <c r="I222" s="45"/>
      <c r="J222" s="45">
        <f t="shared" si="8"/>
        <v>4.5</v>
      </c>
      <c r="K222" s="45">
        <f t="shared" si="9"/>
        <v>1</v>
      </c>
      <c r="L222" s="4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133"/>
      <c r="B223" s="79"/>
      <c r="C223" s="121"/>
      <c r="D223" s="134" t="s">
        <v>213</v>
      </c>
      <c r="E223" s="437">
        <v>4.5</v>
      </c>
      <c r="F223" s="45"/>
      <c r="G223" s="45"/>
      <c r="H223" s="45"/>
      <c r="I223" s="45"/>
      <c r="J223" s="45">
        <f t="shared" si="8"/>
        <v>4.5</v>
      </c>
      <c r="K223" s="45">
        <f t="shared" si="9"/>
        <v>1</v>
      </c>
      <c r="L223" s="4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133"/>
      <c r="B224" s="79"/>
      <c r="C224" s="121"/>
      <c r="D224" s="134" t="s">
        <v>216</v>
      </c>
      <c r="E224" s="437">
        <v>4.5</v>
      </c>
      <c r="F224" s="45"/>
      <c r="G224" s="45"/>
      <c r="H224" s="45"/>
      <c r="I224" s="45"/>
      <c r="J224" s="45">
        <f t="shared" si="8"/>
        <v>4.5</v>
      </c>
      <c r="K224" s="45">
        <f t="shared" si="9"/>
        <v>1</v>
      </c>
      <c r="L224" s="4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133"/>
      <c r="B225" s="79"/>
      <c r="C225" s="121"/>
      <c r="D225" s="134" t="s">
        <v>218</v>
      </c>
      <c r="E225" s="437">
        <v>4.5</v>
      </c>
      <c r="F225" s="45"/>
      <c r="G225" s="45"/>
      <c r="H225" s="45"/>
      <c r="I225" s="45"/>
      <c r="J225" s="45">
        <f t="shared" si="8"/>
        <v>4.5</v>
      </c>
      <c r="K225" s="45">
        <f t="shared" si="9"/>
        <v>1</v>
      </c>
      <c r="L225" s="4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133"/>
      <c r="B226" s="79"/>
      <c r="C226" s="121"/>
      <c r="D226" s="134" t="s">
        <v>220</v>
      </c>
      <c r="E226" s="437">
        <v>4.5</v>
      </c>
      <c r="F226" s="45"/>
      <c r="G226" s="45"/>
      <c r="H226" s="45"/>
      <c r="I226" s="45"/>
      <c r="J226" s="45">
        <f t="shared" si="8"/>
        <v>4.5</v>
      </c>
      <c r="K226" s="45">
        <f t="shared" si="9"/>
        <v>1</v>
      </c>
      <c r="L226" s="4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133"/>
      <c r="B227" s="79"/>
      <c r="C227" s="121"/>
      <c r="D227" s="134" t="s">
        <v>223</v>
      </c>
      <c r="E227" s="437">
        <v>4.5</v>
      </c>
      <c r="F227" s="45"/>
      <c r="G227" s="45"/>
      <c r="H227" s="45"/>
      <c r="I227" s="45"/>
      <c r="J227" s="45">
        <f t="shared" si="8"/>
        <v>4.5</v>
      </c>
      <c r="K227" s="45">
        <f t="shared" si="9"/>
        <v>1</v>
      </c>
      <c r="L227" s="4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133"/>
      <c r="B228" s="79"/>
      <c r="C228" s="121"/>
      <c r="D228" s="134" t="s">
        <v>225</v>
      </c>
      <c r="E228" s="437">
        <v>4.5</v>
      </c>
      <c r="F228" s="45"/>
      <c r="G228" s="45"/>
      <c r="H228" s="45"/>
      <c r="I228" s="45"/>
      <c r="J228" s="45">
        <f t="shared" si="8"/>
        <v>4.5</v>
      </c>
      <c r="K228" s="45">
        <f t="shared" si="9"/>
        <v>1</v>
      </c>
      <c r="L228" s="4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133"/>
      <c r="B229" s="79"/>
      <c r="C229" s="121"/>
      <c r="D229" s="134" t="s">
        <v>227</v>
      </c>
      <c r="E229" s="437">
        <v>4.5</v>
      </c>
      <c r="F229" s="45"/>
      <c r="G229" s="45"/>
      <c r="H229" s="45"/>
      <c r="I229" s="45"/>
      <c r="J229" s="45">
        <f t="shared" si="8"/>
        <v>4.5</v>
      </c>
      <c r="K229" s="45">
        <f t="shared" si="9"/>
        <v>1</v>
      </c>
      <c r="L229" s="4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133"/>
      <c r="B230" s="79"/>
      <c r="C230" s="121"/>
      <c r="D230" s="134" t="s">
        <v>229</v>
      </c>
      <c r="E230" s="437">
        <v>4.5</v>
      </c>
      <c r="F230" s="45"/>
      <c r="G230" s="45"/>
      <c r="H230" s="45"/>
      <c r="I230" s="45"/>
      <c r="J230" s="45">
        <f t="shared" si="8"/>
        <v>4.5</v>
      </c>
      <c r="K230" s="45">
        <f t="shared" si="9"/>
        <v>1</v>
      </c>
      <c r="L230" s="4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133"/>
      <c r="B231" s="79"/>
      <c r="C231" s="121"/>
      <c r="D231" s="134" t="s">
        <v>234</v>
      </c>
      <c r="E231" s="437">
        <v>4.5</v>
      </c>
      <c r="F231" s="45"/>
      <c r="G231" s="45"/>
      <c r="H231" s="45"/>
      <c r="I231" s="45"/>
      <c r="J231" s="45">
        <f t="shared" si="8"/>
        <v>4.5</v>
      </c>
      <c r="K231" s="45">
        <f t="shared" si="9"/>
        <v>1</v>
      </c>
      <c r="L231" s="4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133"/>
      <c r="B232" s="79"/>
      <c r="C232" s="121"/>
      <c r="D232" s="134" t="s">
        <v>236</v>
      </c>
      <c r="E232" s="437">
        <v>4.5</v>
      </c>
      <c r="F232" s="45"/>
      <c r="G232" s="45"/>
      <c r="H232" s="45"/>
      <c r="I232" s="45"/>
      <c r="J232" s="45">
        <f t="shared" si="8"/>
        <v>4.5</v>
      </c>
      <c r="K232" s="45">
        <f t="shared" si="9"/>
        <v>1</v>
      </c>
      <c r="L232" s="4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133"/>
      <c r="B233" s="79"/>
      <c r="C233" s="121"/>
      <c r="D233" s="134" t="s">
        <v>241</v>
      </c>
      <c r="E233" s="437">
        <v>4.5</v>
      </c>
      <c r="F233" s="45"/>
      <c r="G233" s="45"/>
      <c r="H233" s="45"/>
      <c r="I233" s="45"/>
      <c r="J233" s="45">
        <f t="shared" si="8"/>
        <v>4.5</v>
      </c>
      <c r="K233" s="45">
        <f t="shared" si="9"/>
        <v>1</v>
      </c>
      <c r="L233" s="4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133"/>
      <c r="B234" s="79"/>
      <c r="C234" s="121"/>
      <c r="D234" s="134" t="s">
        <v>243</v>
      </c>
      <c r="E234" s="437">
        <v>4.5</v>
      </c>
      <c r="F234" s="45"/>
      <c r="G234" s="45"/>
      <c r="H234" s="45"/>
      <c r="I234" s="45"/>
      <c r="J234" s="45">
        <f t="shared" si="8"/>
        <v>4.5</v>
      </c>
      <c r="K234" s="45">
        <f t="shared" si="9"/>
        <v>1</v>
      </c>
      <c r="L234" s="4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133"/>
      <c r="B235" s="79"/>
      <c r="C235" s="121"/>
      <c r="D235" s="134" t="s">
        <v>246</v>
      </c>
      <c r="E235" s="437">
        <v>4.5</v>
      </c>
      <c r="F235" s="45"/>
      <c r="G235" s="45"/>
      <c r="H235" s="45"/>
      <c r="I235" s="45"/>
      <c r="J235" s="45">
        <f t="shared" si="8"/>
        <v>4.5</v>
      </c>
      <c r="K235" s="45">
        <f t="shared" si="9"/>
        <v>1</v>
      </c>
      <c r="L235" s="4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133"/>
      <c r="B236" s="79"/>
      <c r="C236" s="121"/>
      <c r="D236" s="134" t="s">
        <v>249</v>
      </c>
      <c r="E236" s="437">
        <v>4.5</v>
      </c>
      <c r="F236" s="45"/>
      <c r="G236" s="45"/>
      <c r="H236" s="45"/>
      <c r="I236" s="45"/>
      <c r="J236" s="45">
        <f t="shared" si="8"/>
        <v>4.5</v>
      </c>
      <c r="K236" s="45">
        <f t="shared" si="9"/>
        <v>1</v>
      </c>
      <c r="L236" s="4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133"/>
      <c r="B237" s="79"/>
      <c r="C237" s="121"/>
      <c r="D237" s="134" t="s">
        <v>253</v>
      </c>
      <c r="E237" s="437">
        <v>4.5</v>
      </c>
      <c r="F237" s="45"/>
      <c r="G237" s="45"/>
      <c r="H237" s="45"/>
      <c r="I237" s="45"/>
      <c r="J237" s="45">
        <f t="shared" si="8"/>
        <v>4.5</v>
      </c>
      <c r="K237" s="45">
        <f t="shared" si="9"/>
        <v>1</v>
      </c>
      <c r="L237" s="4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133"/>
      <c r="B238" s="79"/>
      <c r="C238" s="121"/>
      <c r="D238" s="134" t="s">
        <v>256</v>
      </c>
      <c r="E238" s="437">
        <v>4.5</v>
      </c>
      <c r="F238" s="45"/>
      <c r="G238" s="45"/>
      <c r="H238" s="45"/>
      <c r="I238" s="45"/>
      <c r="J238" s="45">
        <f t="shared" si="8"/>
        <v>4.5</v>
      </c>
      <c r="K238" s="45">
        <f t="shared" si="9"/>
        <v>1</v>
      </c>
      <c r="L238" s="4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133"/>
      <c r="B239" s="79"/>
      <c r="C239" s="121"/>
      <c r="D239" s="134" t="s">
        <v>259</v>
      </c>
      <c r="E239" s="437">
        <v>4.5</v>
      </c>
      <c r="F239" s="45"/>
      <c r="G239" s="45"/>
      <c r="H239" s="45"/>
      <c r="I239" s="45"/>
      <c r="J239" s="45">
        <f t="shared" si="8"/>
        <v>4.5</v>
      </c>
      <c r="K239" s="45">
        <f t="shared" si="9"/>
        <v>1</v>
      </c>
      <c r="L239" s="4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133"/>
      <c r="B240" s="79"/>
      <c r="C240" s="121"/>
      <c r="D240" s="134" t="s">
        <v>261</v>
      </c>
      <c r="E240" s="437">
        <v>4.5</v>
      </c>
      <c r="F240" s="45"/>
      <c r="G240" s="45"/>
      <c r="H240" s="45"/>
      <c r="I240" s="45"/>
      <c r="J240" s="45">
        <f t="shared" si="8"/>
        <v>4.5</v>
      </c>
      <c r="K240" s="45">
        <f t="shared" si="9"/>
        <v>1</v>
      </c>
      <c r="L240" s="4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133"/>
      <c r="B241" s="79"/>
      <c r="C241" s="121"/>
      <c r="D241" s="134" t="s">
        <v>263</v>
      </c>
      <c r="E241" s="437">
        <v>4.5</v>
      </c>
      <c r="F241" s="45"/>
      <c r="G241" s="45"/>
      <c r="H241" s="45"/>
      <c r="I241" s="45"/>
      <c r="J241" s="45">
        <f t="shared" si="8"/>
        <v>4.5</v>
      </c>
      <c r="K241" s="45">
        <f t="shared" si="9"/>
        <v>1</v>
      </c>
      <c r="L241" s="4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133"/>
      <c r="B242" s="79"/>
      <c r="C242" s="121"/>
      <c r="D242" s="134" t="s">
        <v>265</v>
      </c>
      <c r="E242" s="437">
        <v>4.5</v>
      </c>
      <c r="F242" s="45"/>
      <c r="G242" s="45"/>
      <c r="H242" s="45"/>
      <c r="I242" s="45"/>
      <c r="J242" s="45">
        <f t="shared" si="8"/>
        <v>4.5</v>
      </c>
      <c r="K242" s="45">
        <f t="shared" si="9"/>
        <v>1</v>
      </c>
      <c r="L242" s="4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133"/>
      <c r="B243" s="79"/>
      <c r="C243" s="121"/>
      <c r="D243" s="134" t="s">
        <v>269</v>
      </c>
      <c r="E243" s="437">
        <v>4.5</v>
      </c>
      <c r="F243" s="45"/>
      <c r="G243" s="45"/>
      <c r="H243" s="45"/>
      <c r="I243" s="45"/>
      <c r="J243" s="45">
        <f t="shared" si="8"/>
        <v>4.5</v>
      </c>
      <c r="K243" s="45">
        <f t="shared" si="9"/>
        <v>1</v>
      </c>
      <c r="L243" s="4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133"/>
      <c r="B244" s="79"/>
      <c r="C244" s="121"/>
      <c r="D244" s="134" t="s">
        <v>274</v>
      </c>
      <c r="E244" s="437">
        <v>4.5</v>
      </c>
      <c r="F244" s="45"/>
      <c r="G244" s="45"/>
      <c r="H244" s="45"/>
      <c r="I244" s="45"/>
      <c r="J244" s="45">
        <f t="shared" si="8"/>
        <v>4.5</v>
      </c>
      <c r="K244" s="45">
        <f t="shared" si="9"/>
        <v>1</v>
      </c>
      <c r="L244" s="4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133"/>
      <c r="B245" s="79"/>
      <c r="C245" s="121"/>
      <c r="D245" s="134" t="s">
        <v>277</v>
      </c>
      <c r="E245" s="437">
        <v>4.5</v>
      </c>
      <c r="F245" s="45"/>
      <c r="G245" s="45"/>
      <c r="H245" s="45"/>
      <c r="I245" s="45"/>
      <c r="J245" s="45">
        <f t="shared" si="8"/>
        <v>4.5</v>
      </c>
      <c r="K245" s="45">
        <f t="shared" si="9"/>
        <v>1</v>
      </c>
      <c r="L245" s="4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133"/>
      <c r="B246" s="79"/>
      <c r="C246" s="121"/>
      <c r="D246" s="134" t="s">
        <v>279</v>
      </c>
      <c r="E246" s="437">
        <v>4.5</v>
      </c>
      <c r="F246" s="45"/>
      <c r="G246" s="45"/>
      <c r="H246" s="45"/>
      <c r="I246" s="45"/>
      <c r="J246" s="45">
        <f t="shared" si="8"/>
        <v>4.5</v>
      </c>
      <c r="K246" s="45">
        <f t="shared" si="9"/>
        <v>1</v>
      </c>
      <c r="L246" s="4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133"/>
      <c r="B247" s="79"/>
      <c r="C247" s="121"/>
      <c r="D247" s="134" t="s">
        <v>283</v>
      </c>
      <c r="E247" s="437">
        <v>4.5</v>
      </c>
      <c r="F247" s="45"/>
      <c r="G247" s="45"/>
      <c r="H247" s="45"/>
      <c r="I247" s="45"/>
      <c r="J247" s="45">
        <f t="shared" si="8"/>
        <v>4.5</v>
      </c>
      <c r="K247" s="45">
        <f t="shared" si="9"/>
        <v>1</v>
      </c>
      <c r="L247" s="4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133"/>
      <c r="B248" s="79"/>
      <c r="C248" s="121"/>
      <c r="D248" s="134" t="s">
        <v>285</v>
      </c>
      <c r="E248" s="437">
        <v>4.5</v>
      </c>
      <c r="F248" s="45"/>
      <c r="G248" s="45"/>
      <c r="H248" s="45"/>
      <c r="I248" s="45"/>
      <c r="J248" s="45">
        <f t="shared" si="8"/>
        <v>4.5</v>
      </c>
      <c r="K248" s="45">
        <f t="shared" si="9"/>
        <v>1</v>
      </c>
      <c r="L248" s="4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133"/>
      <c r="B249" s="79"/>
      <c r="C249" s="121"/>
      <c r="D249" s="134" t="s">
        <v>287</v>
      </c>
      <c r="E249" s="437">
        <v>4.5</v>
      </c>
      <c r="F249" s="45"/>
      <c r="G249" s="45"/>
      <c r="H249" s="45"/>
      <c r="I249" s="45"/>
      <c r="J249" s="45">
        <f t="shared" si="8"/>
        <v>4.5</v>
      </c>
      <c r="K249" s="45">
        <f t="shared" si="9"/>
        <v>1</v>
      </c>
      <c r="L249" s="4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133"/>
      <c r="B250" s="79"/>
      <c r="C250" s="121"/>
      <c r="D250" s="134" t="s">
        <v>289</v>
      </c>
      <c r="E250" s="437">
        <v>4.5</v>
      </c>
      <c r="F250" s="45"/>
      <c r="G250" s="45"/>
      <c r="H250" s="45"/>
      <c r="I250" s="45"/>
      <c r="J250" s="45">
        <f t="shared" si="8"/>
        <v>4.5</v>
      </c>
      <c r="K250" s="45">
        <f t="shared" si="9"/>
        <v>1</v>
      </c>
      <c r="L250" s="4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133"/>
      <c r="B251" s="79"/>
      <c r="C251" s="121"/>
      <c r="D251" s="134" t="s">
        <v>291</v>
      </c>
      <c r="E251" s="437">
        <v>4.5</v>
      </c>
      <c r="F251" s="45"/>
      <c r="G251" s="45"/>
      <c r="H251" s="45"/>
      <c r="I251" s="45"/>
      <c r="J251" s="45">
        <f t="shared" si="8"/>
        <v>4.5</v>
      </c>
      <c r="K251" s="45">
        <f t="shared" si="9"/>
        <v>1</v>
      </c>
      <c r="L251" s="4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133"/>
      <c r="B252" s="79"/>
      <c r="C252" s="121"/>
      <c r="D252" s="134" t="s">
        <v>293</v>
      </c>
      <c r="E252" s="437">
        <v>4.5</v>
      </c>
      <c r="F252" s="45"/>
      <c r="G252" s="45"/>
      <c r="H252" s="45"/>
      <c r="I252" s="45"/>
      <c r="J252" s="45">
        <f t="shared" si="8"/>
        <v>4.5</v>
      </c>
      <c r="K252" s="45">
        <f t="shared" si="9"/>
        <v>1</v>
      </c>
      <c r="L252" s="4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133"/>
      <c r="B253" s="79"/>
      <c r="C253" s="121"/>
      <c r="D253" s="134" t="s">
        <v>295</v>
      </c>
      <c r="E253" s="437">
        <v>4.5</v>
      </c>
      <c r="F253" s="45"/>
      <c r="G253" s="45"/>
      <c r="H253" s="45"/>
      <c r="I253" s="45"/>
      <c r="J253" s="45">
        <f t="shared" si="8"/>
        <v>4.5</v>
      </c>
      <c r="K253" s="45">
        <f t="shared" si="9"/>
        <v>1</v>
      </c>
      <c r="L253" s="4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133"/>
      <c r="B254" s="79"/>
      <c r="C254" s="121"/>
      <c r="D254" s="134" t="s">
        <v>297</v>
      </c>
      <c r="E254" s="437">
        <v>4.5</v>
      </c>
      <c r="F254" s="45"/>
      <c r="G254" s="45"/>
      <c r="H254" s="45"/>
      <c r="I254" s="45"/>
      <c r="J254" s="45">
        <f t="shared" si="8"/>
        <v>4.5</v>
      </c>
      <c r="K254" s="45">
        <f t="shared" si="9"/>
        <v>1</v>
      </c>
      <c r="L254" s="4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133"/>
      <c r="B255" s="79"/>
      <c r="C255" s="121"/>
      <c r="D255" s="134" t="s">
        <v>299</v>
      </c>
      <c r="E255" s="437">
        <v>4.5</v>
      </c>
      <c r="F255" s="45"/>
      <c r="G255" s="45"/>
      <c r="H255" s="45"/>
      <c r="I255" s="45"/>
      <c r="J255" s="45">
        <f t="shared" si="8"/>
        <v>4.5</v>
      </c>
      <c r="K255" s="45">
        <f t="shared" si="9"/>
        <v>1</v>
      </c>
      <c r="L255" s="4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133"/>
      <c r="B256" s="79"/>
      <c r="C256" s="121"/>
      <c r="D256" s="134" t="s">
        <v>301</v>
      </c>
      <c r="E256" s="437">
        <v>4.5</v>
      </c>
      <c r="F256" s="45"/>
      <c r="G256" s="45"/>
      <c r="H256" s="45"/>
      <c r="I256" s="45"/>
      <c r="J256" s="45">
        <f t="shared" si="8"/>
        <v>4.5</v>
      </c>
      <c r="K256" s="45">
        <f t="shared" si="9"/>
        <v>1</v>
      </c>
      <c r="L256" s="4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133"/>
      <c r="B257" s="79"/>
      <c r="C257" s="121"/>
      <c r="D257" s="134" t="s">
        <v>302</v>
      </c>
      <c r="E257" s="437">
        <v>4.5</v>
      </c>
      <c r="F257" s="45"/>
      <c r="G257" s="45"/>
      <c r="H257" s="45"/>
      <c r="I257" s="45"/>
      <c r="J257" s="45">
        <f t="shared" si="8"/>
        <v>4.5</v>
      </c>
      <c r="K257" s="45">
        <f t="shared" si="9"/>
        <v>1</v>
      </c>
      <c r="L257" s="4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133"/>
      <c r="B258" s="79"/>
      <c r="C258" s="121"/>
      <c r="D258" s="134" t="s">
        <v>304</v>
      </c>
      <c r="E258" s="437">
        <v>4.5</v>
      </c>
      <c r="F258" s="45"/>
      <c r="G258" s="45"/>
      <c r="H258" s="45"/>
      <c r="I258" s="45"/>
      <c r="J258" s="45">
        <f t="shared" si="8"/>
        <v>4.5</v>
      </c>
      <c r="K258" s="45">
        <f t="shared" si="9"/>
        <v>1</v>
      </c>
      <c r="L258" s="4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133"/>
      <c r="B259" s="79"/>
      <c r="C259" s="121"/>
      <c r="D259" s="134" t="s">
        <v>306</v>
      </c>
      <c r="E259" s="437">
        <v>4.5</v>
      </c>
      <c r="F259" s="45"/>
      <c r="G259" s="45"/>
      <c r="H259" s="45"/>
      <c r="I259" s="45"/>
      <c r="J259" s="45">
        <f t="shared" si="8"/>
        <v>4.5</v>
      </c>
      <c r="K259" s="45">
        <f t="shared" si="9"/>
        <v>1</v>
      </c>
      <c r="L259" s="4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133"/>
      <c r="B260" s="79"/>
      <c r="C260" s="121"/>
      <c r="D260" s="134" t="s">
        <v>309</v>
      </c>
      <c r="E260" s="437">
        <v>4.5</v>
      </c>
      <c r="F260" s="45"/>
      <c r="G260" s="45"/>
      <c r="H260" s="45"/>
      <c r="I260" s="45"/>
      <c r="J260" s="45">
        <f t="shared" si="8"/>
        <v>4.5</v>
      </c>
      <c r="K260" s="45">
        <f t="shared" si="9"/>
        <v>1</v>
      </c>
      <c r="L260" s="4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133"/>
      <c r="B261" s="79"/>
      <c r="C261" s="121"/>
      <c r="D261" s="80" t="s">
        <v>41</v>
      </c>
      <c r="E261" s="45"/>
      <c r="F261" s="45"/>
      <c r="G261" s="45"/>
      <c r="H261" s="45"/>
      <c r="I261" s="45"/>
      <c r="J261" s="45">
        <f>SUM(J220:J260)</f>
        <v>184.5</v>
      </c>
      <c r="K261" s="45" t="e">
        <f t="shared" si="9"/>
        <v>#DIV/0!</v>
      </c>
      <c r="L261" s="4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435"/>
      <c r="B262" s="116"/>
      <c r="C262" s="121"/>
      <c r="D262" s="432"/>
      <c r="E262" s="433"/>
      <c r="F262" s="329"/>
      <c r="G262" s="94"/>
      <c r="H262" s="71"/>
      <c r="I262" s="71"/>
      <c r="J262" s="71"/>
      <c r="K262" s="71"/>
      <c r="L262" s="71"/>
      <c r="M262" s="71"/>
      <c r="N262" s="71"/>
      <c r="O262" s="71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39"/>
      <c r="B263" s="421" t="s">
        <v>636</v>
      </c>
      <c r="C263" s="422"/>
      <c r="D263" s="423"/>
      <c r="E263" s="70"/>
      <c r="F263" s="424"/>
      <c r="G263" s="429"/>
      <c r="H263" s="425"/>
      <c r="I263" s="426"/>
      <c r="J263" s="426"/>
      <c r="K263" s="426"/>
      <c r="L263" s="426"/>
      <c r="M263" s="428"/>
      <c r="N263" s="428"/>
      <c r="O263" s="428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39"/>
      <c r="B264" s="421" t="s">
        <v>637</v>
      </c>
      <c r="C264" s="422"/>
      <c r="D264" s="423"/>
      <c r="E264" s="70"/>
      <c r="F264" s="424"/>
      <c r="G264" s="429"/>
      <c r="H264" s="425"/>
      <c r="I264" s="426"/>
      <c r="J264" s="426"/>
      <c r="K264" s="426"/>
      <c r="L264" s="426"/>
      <c r="M264" s="420" t="s">
        <v>568</v>
      </c>
      <c r="N264" s="420"/>
      <c r="O264" s="420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77"/>
      <c r="B265" s="79" t="s">
        <v>133</v>
      </c>
      <c r="C265" s="465">
        <v>11</v>
      </c>
      <c r="D265" s="455" t="s">
        <v>523</v>
      </c>
      <c r="E265" s="70"/>
      <c r="F265" s="424"/>
      <c r="G265" s="70"/>
      <c r="H265" s="71"/>
      <c r="I265" s="71"/>
      <c r="J265" s="71"/>
      <c r="K265" s="71"/>
      <c r="L265" s="71"/>
      <c r="M265" s="94"/>
      <c r="N265" s="94"/>
      <c r="O265" s="94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434"/>
      <c r="B266" s="79" t="s">
        <v>145</v>
      </c>
      <c r="C266" s="465">
        <v>5</v>
      </c>
      <c r="D266" s="466" t="s">
        <v>638</v>
      </c>
      <c r="E266" s="467">
        <v>5</v>
      </c>
      <c r="F266" s="424"/>
      <c r="G266" s="70"/>
      <c r="H266" s="71"/>
      <c r="I266" s="71"/>
      <c r="J266" s="71"/>
      <c r="K266" s="71"/>
      <c r="L266" s="71"/>
      <c r="M266" s="71"/>
      <c r="N266" s="71"/>
      <c r="O266" s="71"/>
      <c r="P266" s="400"/>
      <c r="Q266" s="400"/>
      <c r="R266" s="400"/>
      <c r="S266" s="400"/>
      <c r="T266" s="400"/>
      <c r="U266" s="400"/>
      <c r="V266" s="400"/>
      <c r="W266" s="400"/>
      <c r="X266" s="400"/>
      <c r="Y266" s="400"/>
      <c r="Z266" s="400"/>
    </row>
    <row r="267" spans="1:26" ht="27.75" customHeight="1">
      <c r="A267" s="402"/>
      <c r="B267" s="79" t="s">
        <v>151</v>
      </c>
      <c r="C267" s="465">
        <v>37</v>
      </c>
      <c r="D267" s="455" t="s">
        <v>523</v>
      </c>
      <c r="E267" s="433"/>
      <c r="F267" s="329"/>
      <c r="G267" s="94"/>
      <c r="H267" s="71"/>
      <c r="I267" s="71"/>
      <c r="J267" s="71"/>
      <c r="K267" s="71"/>
      <c r="L267" s="71"/>
      <c r="M267" s="71"/>
      <c r="N267" s="71"/>
      <c r="O267" s="71"/>
      <c r="P267" s="400"/>
      <c r="Q267" s="400"/>
      <c r="R267" s="400"/>
      <c r="S267" s="400"/>
      <c r="T267" s="400"/>
      <c r="U267" s="400"/>
      <c r="V267" s="400"/>
      <c r="W267" s="400"/>
      <c r="X267" s="400"/>
      <c r="Y267" s="400"/>
      <c r="Z267" s="400"/>
    </row>
    <row r="268" spans="1:26" ht="27.75" customHeight="1">
      <c r="A268" s="435"/>
      <c r="B268" s="79" t="s">
        <v>70</v>
      </c>
      <c r="C268" s="465">
        <f>SUM(C265:C267)</f>
        <v>53</v>
      </c>
      <c r="D268" s="455" t="s">
        <v>523</v>
      </c>
      <c r="E268" s="433"/>
      <c r="F268" s="329"/>
      <c r="G268" s="94"/>
      <c r="H268" s="71"/>
      <c r="I268" s="71"/>
      <c r="J268" s="71"/>
      <c r="K268" s="71"/>
      <c r="L268" s="71"/>
      <c r="M268" s="71"/>
      <c r="N268" s="71"/>
      <c r="O268" s="71"/>
      <c r="P268" s="400"/>
      <c r="Q268" s="400"/>
      <c r="R268" s="400"/>
      <c r="S268" s="400"/>
      <c r="T268" s="400"/>
      <c r="U268" s="400"/>
      <c r="V268" s="400"/>
      <c r="W268" s="400"/>
      <c r="X268" s="400"/>
      <c r="Y268" s="400"/>
      <c r="Z268" s="400"/>
    </row>
    <row r="269" spans="1:26" ht="27.75" customHeight="1">
      <c r="A269" s="306"/>
      <c r="B269" s="116"/>
      <c r="C269" s="121"/>
      <c r="D269" s="455"/>
      <c r="E269" s="433"/>
      <c r="F269" s="329"/>
      <c r="G269" s="94"/>
      <c r="H269" s="71"/>
      <c r="I269" s="71"/>
      <c r="J269" s="71"/>
      <c r="K269" s="71"/>
      <c r="L269" s="71"/>
      <c r="M269" s="71"/>
      <c r="N269" s="71"/>
      <c r="O269" s="71"/>
      <c r="P269" s="400"/>
      <c r="Q269" s="400"/>
      <c r="R269" s="400"/>
      <c r="S269" s="400"/>
      <c r="T269" s="400"/>
      <c r="U269" s="400"/>
      <c r="V269" s="400"/>
      <c r="W269" s="400"/>
      <c r="X269" s="400"/>
      <c r="Y269" s="400"/>
      <c r="Z269" s="400"/>
    </row>
    <row r="270" spans="1:26" ht="27.75" customHeight="1">
      <c r="A270" s="306"/>
      <c r="B270" s="444"/>
      <c r="C270" s="445"/>
      <c r="D270" s="468"/>
      <c r="E270" s="433"/>
      <c r="F270" s="329"/>
      <c r="G270" s="94"/>
      <c r="H270" s="426"/>
      <c r="I270" s="426"/>
      <c r="J270" s="426"/>
      <c r="K270" s="426"/>
      <c r="L270" s="426"/>
      <c r="M270" s="426"/>
      <c r="N270" s="426"/>
      <c r="O270" s="426"/>
      <c r="P270" s="400"/>
      <c r="Q270" s="400"/>
      <c r="R270" s="400"/>
      <c r="S270" s="400"/>
      <c r="T270" s="400"/>
      <c r="U270" s="400"/>
      <c r="V270" s="400"/>
      <c r="W270" s="400"/>
      <c r="X270" s="400"/>
      <c r="Y270" s="400"/>
      <c r="Z270" s="400"/>
    </row>
    <row r="271" spans="1:26" ht="27.75" customHeight="1">
      <c r="A271" s="306"/>
      <c r="B271" s="444"/>
      <c r="C271" s="445"/>
      <c r="D271" s="468"/>
      <c r="E271" s="433"/>
      <c r="F271" s="329"/>
      <c r="G271" s="94"/>
      <c r="H271" s="426"/>
      <c r="I271" s="426"/>
      <c r="J271" s="426"/>
      <c r="K271" s="426"/>
      <c r="L271" s="426"/>
      <c r="M271" s="426"/>
      <c r="N271" s="426"/>
      <c r="O271" s="426"/>
      <c r="P271" s="400"/>
      <c r="Q271" s="400"/>
      <c r="R271" s="400"/>
      <c r="S271" s="400"/>
      <c r="T271" s="400"/>
      <c r="U271" s="400"/>
      <c r="V271" s="400"/>
      <c r="W271" s="400"/>
      <c r="X271" s="400"/>
      <c r="Y271" s="400"/>
      <c r="Z271" s="400"/>
    </row>
    <row r="272" spans="1:26" ht="27.75" customHeight="1">
      <c r="A272" s="306"/>
      <c r="B272" s="444"/>
      <c r="C272" s="445"/>
      <c r="D272" s="468"/>
      <c r="E272" s="433"/>
      <c r="F272" s="329"/>
      <c r="G272" s="94"/>
      <c r="H272" s="426"/>
      <c r="I272" s="426"/>
      <c r="J272" s="426"/>
      <c r="K272" s="426"/>
      <c r="L272" s="426"/>
      <c r="M272" s="426"/>
      <c r="N272" s="426"/>
      <c r="O272" s="426"/>
      <c r="P272" s="400"/>
      <c r="Q272" s="400"/>
      <c r="R272" s="400"/>
      <c r="S272" s="400"/>
      <c r="T272" s="400"/>
      <c r="U272" s="400"/>
      <c r="V272" s="400"/>
      <c r="W272" s="400"/>
      <c r="X272" s="400"/>
      <c r="Y272" s="400"/>
      <c r="Z272" s="400"/>
    </row>
    <row r="273" spans="1:26" ht="27.75" customHeight="1">
      <c r="A273" s="306"/>
      <c r="B273" s="444"/>
      <c r="C273" s="445"/>
      <c r="D273" s="468"/>
      <c r="E273" s="433"/>
      <c r="F273" s="329"/>
      <c r="G273" s="94"/>
      <c r="H273" s="426"/>
      <c r="I273" s="426"/>
      <c r="J273" s="426"/>
      <c r="K273" s="426"/>
      <c r="L273" s="426"/>
      <c r="M273" s="426"/>
      <c r="N273" s="426"/>
      <c r="O273" s="426"/>
      <c r="P273" s="400"/>
      <c r="Q273" s="400"/>
      <c r="R273" s="400"/>
      <c r="S273" s="400"/>
      <c r="T273" s="400"/>
      <c r="U273" s="400"/>
      <c r="V273" s="400"/>
      <c r="W273" s="400"/>
      <c r="X273" s="400"/>
      <c r="Y273" s="400"/>
      <c r="Z273" s="400"/>
    </row>
    <row r="274" spans="1:26" ht="27.75" customHeight="1">
      <c r="A274" s="471"/>
      <c r="B274" s="448"/>
      <c r="C274" s="449"/>
      <c r="D274" s="473"/>
      <c r="E274" s="451"/>
      <c r="F274" s="452"/>
      <c r="G274" s="140"/>
      <c r="H274" s="453"/>
      <c r="I274" s="453"/>
      <c r="J274" s="453"/>
      <c r="K274" s="453"/>
      <c r="L274" s="453"/>
      <c r="M274" s="426"/>
      <c r="N274" s="426"/>
      <c r="O274" s="426"/>
      <c r="P274" s="400"/>
      <c r="Q274" s="400"/>
      <c r="R274" s="400"/>
      <c r="S274" s="400"/>
      <c r="T274" s="400"/>
      <c r="U274" s="400"/>
      <c r="V274" s="400"/>
      <c r="W274" s="400"/>
      <c r="X274" s="400"/>
      <c r="Y274" s="400"/>
      <c r="Z274" s="400"/>
    </row>
    <row r="275" spans="1:26" ht="27.75" customHeight="1">
      <c r="A275" s="49" t="s">
        <v>605</v>
      </c>
      <c r="B275" s="292" t="s">
        <v>158</v>
      </c>
      <c r="C275" s="318"/>
      <c r="D275" s="319"/>
      <c r="E275" s="53"/>
      <c r="F275" s="417"/>
      <c r="G275" s="418"/>
      <c r="H275" s="419"/>
      <c r="I275" s="209"/>
      <c r="J275" s="209"/>
      <c r="K275" s="209"/>
      <c r="L275" s="209"/>
      <c r="M275" s="420" t="s">
        <v>568</v>
      </c>
      <c r="N275" s="420" t="s">
        <v>568</v>
      </c>
      <c r="O275" s="420" t="s">
        <v>568</v>
      </c>
      <c r="P275" s="400"/>
      <c r="Q275" s="400"/>
      <c r="R275" s="400"/>
      <c r="S275" s="400"/>
      <c r="T275" s="400"/>
      <c r="U275" s="400"/>
      <c r="V275" s="400"/>
      <c r="W275" s="400"/>
      <c r="X275" s="400"/>
      <c r="Y275" s="400"/>
      <c r="Z275" s="400"/>
    </row>
    <row r="276" spans="1:26" ht="27.75" customHeight="1">
      <c r="A276" s="39" t="s">
        <v>131</v>
      </c>
      <c r="B276" s="79" t="s">
        <v>133</v>
      </c>
      <c r="C276" s="476">
        <v>2745</v>
      </c>
      <c r="D276" s="455" t="s">
        <v>523</v>
      </c>
      <c r="E276" s="70"/>
      <c r="F276" s="424"/>
      <c r="G276" s="70"/>
      <c r="H276" s="71"/>
      <c r="I276" s="71"/>
      <c r="J276" s="71"/>
      <c r="K276" s="71"/>
      <c r="L276" s="71"/>
      <c r="M276" s="94"/>
      <c r="N276" s="94"/>
      <c r="O276" s="94"/>
      <c r="P276" s="400"/>
      <c r="Q276" s="400"/>
      <c r="R276" s="400"/>
      <c r="S276" s="400"/>
      <c r="T276" s="400"/>
      <c r="U276" s="400"/>
      <c r="V276" s="400"/>
      <c r="W276" s="400"/>
      <c r="X276" s="400"/>
      <c r="Y276" s="400"/>
      <c r="Z276" s="400"/>
    </row>
    <row r="277" spans="1:26" ht="27.75" customHeight="1">
      <c r="A277" s="434"/>
      <c r="B277" s="79" t="s">
        <v>145</v>
      </c>
      <c r="C277" s="465">
        <v>2419</v>
      </c>
      <c r="D277" s="466" t="s">
        <v>640</v>
      </c>
      <c r="E277" s="433"/>
      <c r="F277" s="329"/>
      <c r="G277" s="70"/>
      <c r="H277" s="71"/>
      <c r="I277" s="71"/>
      <c r="J277" s="71"/>
      <c r="K277" s="71"/>
      <c r="L277" s="71"/>
      <c r="M277" s="71"/>
      <c r="N277" s="71"/>
      <c r="O277" s="71"/>
      <c r="P277" s="400"/>
      <c r="Q277" s="400"/>
      <c r="R277" s="400"/>
      <c r="S277" s="400"/>
      <c r="T277" s="400"/>
      <c r="U277" s="400"/>
      <c r="V277" s="400"/>
      <c r="W277" s="400"/>
      <c r="X277" s="400"/>
      <c r="Y277" s="400"/>
      <c r="Z277" s="400"/>
    </row>
    <row r="278" spans="1:26" ht="27.75" customHeight="1">
      <c r="A278" s="402"/>
      <c r="B278" s="79" t="s">
        <v>151</v>
      </c>
      <c r="C278" s="465">
        <v>1586</v>
      </c>
      <c r="D278" s="455" t="s">
        <v>523</v>
      </c>
      <c r="E278" s="433"/>
      <c r="F278" s="329"/>
      <c r="G278" s="70"/>
      <c r="H278" s="71"/>
      <c r="I278" s="71"/>
      <c r="J278" s="71"/>
      <c r="K278" s="71"/>
      <c r="L278" s="71"/>
      <c r="M278" s="71"/>
      <c r="N278" s="71"/>
      <c r="O278" s="71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</row>
    <row r="279" spans="1:26" ht="27.75" customHeight="1">
      <c r="A279" s="435"/>
      <c r="B279" s="79" t="s">
        <v>70</v>
      </c>
      <c r="C279" s="465">
        <f>SUM(C276:C278)</f>
        <v>6750</v>
      </c>
      <c r="D279" s="455" t="s">
        <v>523</v>
      </c>
      <c r="E279" s="433"/>
      <c r="F279" s="329"/>
      <c r="G279" s="94"/>
      <c r="H279" s="71"/>
      <c r="I279" s="71"/>
      <c r="J279" s="71"/>
      <c r="K279" s="71"/>
      <c r="L279" s="71"/>
      <c r="M279" s="71"/>
      <c r="N279" s="71"/>
      <c r="O279" s="71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</row>
    <row r="280" spans="1:26" ht="27.75" customHeight="1">
      <c r="A280" s="133"/>
      <c r="B280" s="79"/>
      <c r="C280" s="121"/>
      <c r="D280" s="134" t="s">
        <v>202</v>
      </c>
      <c r="E280" s="480">
        <v>249</v>
      </c>
      <c r="F280" s="45"/>
      <c r="G280" s="45"/>
      <c r="H280" s="45"/>
      <c r="I280" s="45"/>
      <c r="J280" s="45">
        <f t="shared" ref="J280:J320" si="10">SUM(E280:I280)</f>
        <v>249</v>
      </c>
      <c r="K280" s="45">
        <f t="shared" ref="K280:K321" si="11">J280/E280</f>
        <v>1</v>
      </c>
      <c r="L280" s="4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133"/>
      <c r="B281" s="79"/>
      <c r="C281" s="121"/>
      <c r="D281" s="134" t="s">
        <v>205</v>
      </c>
      <c r="E281" s="483">
        <v>11</v>
      </c>
      <c r="F281" s="45"/>
      <c r="G281" s="45"/>
      <c r="H281" s="45"/>
      <c r="I281" s="45"/>
      <c r="J281" s="45">
        <f t="shared" si="10"/>
        <v>11</v>
      </c>
      <c r="K281" s="45">
        <f t="shared" si="11"/>
        <v>1</v>
      </c>
      <c r="L281" s="4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133"/>
      <c r="B282" s="79"/>
      <c r="C282" s="121"/>
      <c r="D282" s="134" t="s">
        <v>210</v>
      </c>
      <c r="E282" s="483">
        <v>29</v>
      </c>
      <c r="F282" s="45"/>
      <c r="G282" s="45"/>
      <c r="H282" s="45"/>
      <c r="I282" s="45"/>
      <c r="J282" s="45">
        <f t="shared" si="10"/>
        <v>29</v>
      </c>
      <c r="K282" s="45">
        <f t="shared" si="11"/>
        <v>1</v>
      </c>
      <c r="L282" s="4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133"/>
      <c r="B283" s="79"/>
      <c r="C283" s="121"/>
      <c r="D283" s="134" t="s">
        <v>213</v>
      </c>
      <c r="E283" s="483">
        <v>107</v>
      </c>
      <c r="F283" s="45"/>
      <c r="G283" s="45"/>
      <c r="H283" s="45"/>
      <c r="I283" s="45"/>
      <c r="J283" s="45">
        <f t="shared" si="10"/>
        <v>107</v>
      </c>
      <c r="K283" s="45">
        <f t="shared" si="11"/>
        <v>1</v>
      </c>
      <c r="L283" s="4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133"/>
      <c r="B284" s="79"/>
      <c r="C284" s="121"/>
      <c r="D284" s="134" t="s">
        <v>216</v>
      </c>
      <c r="E284" s="483">
        <v>34</v>
      </c>
      <c r="F284" s="45"/>
      <c r="G284" s="45"/>
      <c r="H284" s="45"/>
      <c r="I284" s="45"/>
      <c r="J284" s="45">
        <f t="shared" si="10"/>
        <v>34</v>
      </c>
      <c r="K284" s="45">
        <f t="shared" si="11"/>
        <v>1</v>
      </c>
      <c r="L284" s="4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133"/>
      <c r="B285" s="79"/>
      <c r="C285" s="121"/>
      <c r="D285" s="134" t="s">
        <v>218</v>
      </c>
      <c r="E285" s="483">
        <v>25</v>
      </c>
      <c r="F285" s="45"/>
      <c r="G285" s="45"/>
      <c r="H285" s="45"/>
      <c r="I285" s="45"/>
      <c r="J285" s="45">
        <f t="shared" si="10"/>
        <v>25</v>
      </c>
      <c r="K285" s="45">
        <f t="shared" si="11"/>
        <v>1</v>
      </c>
      <c r="L285" s="4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133"/>
      <c r="B286" s="79"/>
      <c r="C286" s="121"/>
      <c r="D286" s="134" t="s">
        <v>220</v>
      </c>
      <c r="E286" s="483">
        <v>22</v>
      </c>
      <c r="F286" s="45"/>
      <c r="G286" s="45"/>
      <c r="H286" s="45"/>
      <c r="I286" s="45"/>
      <c r="J286" s="45">
        <f t="shared" si="10"/>
        <v>22</v>
      </c>
      <c r="K286" s="45">
        <f t="shared" si="11"/>
        <v>1</v>
      </c>
      <c r="L286" s="4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133"/>
      <c r="B287" s="79"/>
      <c r="C287" s="121"/>
      <c r="D287" s="134" t="s">
        <v>223</v>
      </c>
      <c r="E287" s="483">
        <v>19</v>
      </c>
      <c r="F287" s="45"/>
      <c r="G287" s="45"/>
      <c r="H287" s="45"/>
      <c r="I287" s="45"/>
      <c r="J287" s="45">
        <f t="shared" si="10"/>
        <v>19</v>
      </c>
      <c r="K287" s="45">
        <f t="shared" si="11"/>
        <v>1</v>
      </c>
      <c r="L287" s="4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133"/>
      <c r="B288" s="79"/>
      <c r="C288" s="121"/>
      <c r="D288" s="134" t="s">
        <v>225</v>
      </c>
      <c r="E288" s="483">
        <v>116</v>
      </c>
      <c r="F288" s="45"/>
      <c r="G288" s="45"/>
      <c r="H288" s="45"/>
      <c r="I288" s="45"/>
      <c r="J288" s="45">
        <f t="shared" si="10"/>
        <v>116</v>
      </c>
      <c r="K288" s="45">
        <f t="shared" si="11"/>
        <v>1</v>
      </c>
      <c r="L288" s="4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133"/>
      <c r="B289" s="79"/>
      <c r="C289" s="121"/>
      <c r="D289" s="134" t="s">
        <v>227</v>
      </c>
      <c r="E289" s="483">
        <v>11</v>
      </c>
      <c r="F289" s="45"/>
      <c r="G289" s="45"/>
      <c r="H289" s="45"/>
      <c r="I289" s="45"/>
      <c r="J289" s="45">
        <f t="shared" si="10"/>
        <v>11</v>
      </c>
      <c r="K289" s="45">
        <f t="shared" si="11"/>
        <v>1</v>
      </c>
      <c r="L289" s="4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133"/>
      <c r="B290" s="79"/>
      <c r="C290" s="121"/>
      <c r="D290" s="134" t="s">
        <v>229</v>
      </c>
      <c r="E290" s="483">
        <v>11</v>
      </c>
      <c r="F290" s="45"/>
      <c r="G290" s="45"/>
      <c r="H290" s="45"/>
      <c r="I290" s="45"/>
      <c r="J290" s="45">
        <f t="shared" si="10"/>
        <v>11</v>
      </c>
      <c r="K290" s="45">
        <f t="shared" si="11"/>
        <v>1</v>
      </c>
      <c r="L290" s="4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133"/>
      <c r="B291" s="79"/>
      <c r="C291" s="121"/>
      <c r="D291" s="134" t="s">
        <v>234</v>
      </c>
      <c r="E291" s="483">
        <v>188</v>
      </c>
      <c r="F291" s="45"/>
      <c r="G291" s="45"/>
      <c r="H291" s="45"/>
      <c r="I291" s="45"/>
      <c r="J291" s="45">
        <f t="shared" si="10"/>
        <v>188</v>
      </c>
      <c r="K291" s="45">
        <f t="shared" si="11"/>
        <v>1</v>
      </c>
      <c r="L291" s="4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133"/>
      <c r="B292" s="79"/>
      <c r="C292" s="121"/>
      <c r="D292" s="134" t="s">
        <v>236</v>
      </c>
      <c r="E292" s="483">
        <v>25</v>
      </c>
      <c r="F292" s="45"/>
      <c r="G292" s="45"/>
      <c r="H292" s="45"/>
      <c r="I292" s="45"/>
      <c r="J292" s="45">
        <f t="shared" si="10"/>
        <v>25</v>
      </c>
      <c r="K292" s="45">
        <f t="shared" si="11"/>
        <v>1</v>
      </c>
      <c r="L292" s="4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133"/>
      <c r="B293" s="79"/>
      <c r="C293" s="121"/>
      <c r="D293" s="134" t="s">
        <v>241</v>
      </c>
      <c r="E293" s="483">
        <v>18</v>
      </c>
      <c r="F293" s="45"/>
      <c r="G293" s="45"/>
      <c r="H293" s="45"/>
      <c r="I293" s="45"/>
      <c r="J293" s="45">
        <f t="shared" si="10"/>
        <v>18</v>
      </c>
      <c r="K293" s="45">
        <f t="shared" si="11"/>
        <v>1</v>
      </c>
      <c r="L293" s="4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133"/>
      <c r="B294" s="79"/>
      <c r="C294" s="121"/>
      <c r="D294" s="134" t="s">
        <v>243</v>
      </c>
      <c r="E294" s="483">
        <v>21</v>
      </c>
      <c r="F294" s="45"/>
      <c r="G294" s="45"/>
      <c r="H294" s="45"/>
      <c r="I294" s="45"/>
      <c r="J294" s="45">
        <f t="shared" si="10"/>
        <v>21</v>
      </c>
      <c r="K294" s="45">
        <f t="shared" si="11"/>
        <v>1</v>
      </c>
      <c r="L294" s="4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133"/>
      <c r="B295" s="79"/>
      <c r="C295" s="121"/>
      <c r="D295" s="134" t="s">
        <v>246</v>
      </c>
      <c r="E295" s="483">
        <v>24</v>
      </c>
      <c r="F295" s="45"/>
      <c r="G295" s="45"/>
      <c r="H295" s="45"/>
      <c r="I295" s="45"/>
      <c r="J295" s="45">
        <f t="shared" si="10"/>
        <v>24</v>
      </c>
      <c r="K295" s="45">
        <f t="shared" si="11"/>
        <v>1</v>
      </c>
      <c r="L295" s="4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133"/>
      <c r="B296" s="79"/>
      <c r="C296" s="121"/>
      <c r="D296" s="134" t="s">
        <v>249</v>
      </c>
      <c r="E296" s="483">
        <v>18</v>
      </c>
      <c r="F296" s="45"/>
      <c r="G296" s="45"/>
      <c r="H296" s="45"/>
      <c r="I296" s="45"/>
      <c r="J296" s="45">
        <f t="shared" si="10"/>
        <v>18</v>
      </c>
      <c r="K296" s="45">
        <f t="shared" si="11"/>
        <v>1</v>
      </c>
      <c r="L296" s="4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7.75" customHeight="1">
      <c r="A297" s="133"/>
      <c r="B297" s="79"/>
      <c r="C297" s="121"/>
      <c r="D297" s="134" t="s">
        <v>253</v>
      </c>
      <c r="E297" s="483">
        <v>109</v>
      </c>
      <c r="F297" s="45"/>
      <c r="G297" s="45"/>
      <c r="H297" s="45"/>
      <c r="I297" s="45"/>
      <c r="J297" s="45">
        <f t="shared" si="10"/>
        <v>109</v>
      </c>
      <c r="K297" s="45">
        <f t="shared" si="11"/>
        <v>1</v>
      </c>
      <c r="L297" s="4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7.75" customHeight="1">
      <c r="A298" s="133"/>
      <c r="B298" s="79"/>
      <c r="C298" s="121"/>
      <c r="D298" s="134" t="s">
        <v>256</v>
      </c>
      <c r="E298" s="483">
        <v>23</v>
      </c>
      <c r="F298" s="45"/>
      <c r="G298" s="45"/>
      <c r="H298" s="45"/>
      <c r="I298" s="45"/>
      <c r="J298" s="45">
        <f t="shared" si="10"/>
        <v>23</v>
      </c>
      <c r="K298" s="45">
        <f t="shared" si="11"/>
        <v>1</v>
      </c>
      <c r="L298" s="4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7.75" customHeight="1">
      <c r="A299" s="133"/>
      <c r="B299" s="79"/>
      <c r="C299" s="121"/>
      <c r="D299" s="134" t="s">
        <v>259</v>
      </c>
      <c r="E299" s="483">
        <v>33</v>
      </c>
      <c r="F299" s="45"/>
      <c r="G299" s="45"/>
      <c r="H299" s="45"/>
      <c r="I299" s="45"/>
      <c r="J299" s="45">
        <f t="shared" si="10"/>
        <v>33</v>
      </c>
      <c r="K299" s="45">
        <f t="shared" si="11"/>
        <v>1</v>
      </c>
      <c r="L299" s="4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7.75" customHeight="1">
      <c r="A300" s="133"/>
      <c r="B300" s="79"/>
      <c r="C300" s="121"/>
      <c r="D300" s="134" t="s">
        <v>261</v>
      </c>
      <c r="E300" s="483">
        <v>192</v>
      </c>
      <c r="F300" s="45"/>
      <c r="G300" s="45"/>
      <c r="H300" s="45"/>
      <c r="I300" s="45"/>
      <c r="J300" s="45">
        <f t="shared" si="10"/>
        <v>192</v>
      </c>
      <c r="K300" s="45">
        <f t="shared" si="11"/>
        <v>1</v>
      </c>
      <c r="L300" s="4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7.75" customHeight="1">
      <c r="A301" s="133"/>
      <c r="B301" s="79"/>
      <c r="C301" s="121"/>
      <c r="D301" s="134" t="s">
        <v>263</v>
      </c>
      <c r="E301" s="483">
        <v>31</v>
      </c>
      <c r="F301" s="45"/>
      <c r="G301" s="45"/>
      <c r="H301" s="45"/>
      <c r="I301" s="45"/>
      <c r="J301" s="45">
        <f t="shared" si="10"/>
        <v>31</v>
      </c>
      <c r="K301" s="45">
        <f t="shared" si="11"/>
        <v>1</v>
      </c>
      <c r="L301" s="4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.75" customHeight="1">
      <c r="A302" s="133"/>
      <c r="B302" s="79"/>
      <c r="C302" s="121"/>
      <c r="D302" s="134" t="s">
        <v>265</v>
      </c>
      <c r="E302" s="483">
        <v>23</v>
      </c>
      <c r="F302" s="45"/>
      <c r="G302" s="45"/>
      <c r="H302" s="45"/>
      <c r="I302" s="45"/>
      <c r="J302" s="45">
        <f t="shared" si="10"/>
        <v>23</v>
      </c>
      <c r="K302" s="45">
        <f t="shared" si="11"/>
        <v>1</v>
      </c>
      <c r="L302" s="4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7.75" customHeight="1">
      <c r="A303" s="133"/>
      <c r="B303" s="79"/>
      <c r="C303" s="121"/>
      <c r="D303" s="134" t="s">
        <v>269</v>
      </c>
      <c r="E303" s="483">
        <v>11</v>
      </c>
      <c r="F303" s="45"/>
      <c r="G303" s="45"/>
      <c r="H303" s="45"/>
      <c r="I303" s="45"/>
      <c r="J303" s="45">
        <f t="shared" si="10"/>
        <v>11</v>
      </c>
      <c r="K303" s="45">
        <f t="shared" si="11"/>
        <v>1</v>
      </c>
      <c r="L303" s="4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7.75" customHeight="1">
      <c r="A304" s="133"/>
      <c r="B304" s="79"/>
      <c r="C304" s="121"/>
      <c r="D304" s="134" t="s">
        <v>274</v>
      </c>
      <c r="E304" s="483">
        <v>113</v>
      </c>
      <c r="F304" s="45"/>
      <c r="G304" s="45"/>
      <c r="H304" s="45"/>
      <c r="I304" s="45"/>
      <c r="J304" s="45">
        <f t="shared" si="10"/>
        <v>113</v>
      </c>
      <c r="K304" s="45">
        <f t="shared" si="11"/>
        <v>1</v>
      </c>
      <c r="L304" s="4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7.75" customHeight="1">
      <c r="A305" s="133"/>
      <c r="B305" s="79"/>
      <c r="C305" s="121"/>
      <c r="D305" s="134" t="s">
        <v>277</v>
      </c>
      <c r="E305" s="483">
        <v>8</v>
      </c>
      <c r="F305" s="45"/>
      <c r="G305" s="45"/>
      <c r="H305" s="45"/>
      <c r="I305" s="45"/>
      <c r="J305" s="45">
        <f t="shared" si="10"/>
        <v>8</v>
      </c>
      <c r="K305" s="45">
        <f t="shared" si="11"/>
        <v>1</v>
      </c>
      <c r="L305" s="4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7.75" customHeight="1">
      <c r="A306" s="133"/>
      <c r="B306" s="79"/>
      <c r="C306" s="121"/>
      <c r="D306" s="134" t="s">
        <v>279</v>
      </c>
      <c r="E306" s="483">
        <v>100</v>
      </c>
      <c r="F306" s="45"/>
      <c r="G306" s="45"/>
      <c r="H306" s="45"/>
      <c r="I306" s="45"/>
      <c r="J306" s="45">
        <f t="shared" si="10"/>
        <v>100</v>
      </c>
      <c r="K306" s="45">
        <f t="shared" si="11"/>
        <v>1</v>
      </c>
      <c r="L306" s="4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7.75" customHeight="1">
      <c r="A307" s="133"/>
      <c r="B307" s="79"/>
      <c r="C307" s="121"/>
      <c r="D307" s="134" t="s">
        <v>283</v>
      </c>
      <c r="E307" s="483">
        <v>17</v>
      </c>
      <c r="F307" s="45"/>
      <c r="G307" s="45"/>
      <c r="H307" s="45"/>
      <c r="I307" s="45"/>
      <c r="J307" s="45">
        <f t="shared" si="10"/>
        <v>17</v>
      </c>
      <c r="K307" s="45">
        <f t="shared" si="11"/>
        <v>1</v>
      </c>
      <c r="L307" s="4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7.75" customHeight="1">
      <c r="A308" s="133"/>
      <c r="B308" s="79"/>
      <c r="C308" s="121"/>
      <c r="D308" s="134" t="s">
        <v>285</v>
      </c>
      <c r="E308" s="483">
        <v>51</v>
      </c>
      <c r="F308" s="45"/>
      <c r="G308" s="45"/>
      <c r="H308" s="45"/>
      <c r="I308" s="45"/>
      <c r="J308" s="45">
        <f t="shared" si="10"/>
        <v>51</v>
      </c>
      <c r="K308" s="45">
        <f t="shared" si="11"/>
        <v>1</v>
      </c>
      <c r="L308" s="4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7.75" customHeight="1">
      <c r="A309" s="133"/>
      <c r="B309" s="79"/>
      <c r="C309" s="121"/>
      <c r="D309" s="134" t="s">
        <v>287</v>
      </c>
      <c r="E309" s="483">
        <v>38</v>
      </c>
      <c r="F309" s="45"/>
      <c r="G309" s="45"/>
      <c r="H309" s="45"/>
      <c r="I309" s="45"/>
      <c r="J309" s="45">
        <f t="shared" si="10"/>
        <v>38</v>
      </c>
      <c r="K309" s="45">
        <f t="shared" si="11"/>
        <v>1</v>
      </c>
      <c r="L309" s="4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7.75" customHeight="1">
      <c r="A310" s="133"/>
      <c r="B310" s="79"/>
      <c r="C310" s="121"/>
      <c r="D310" s="134" t="s">
        <v>289</v>
      </c>
      <c r="E310" s="483">
        <v>44</v>
      </c>
      <c r="F310" s="45"/>
      <c r="G310" s="45"/>
      <c r="H310" s="45"/>
      <c r="I310" s="45"/>
      <c r="J310" s="45">
        <f t="shared" si="10"/>
        <v>44</v>
      </c>
      <c r="K310" s="45">
        <f t="shared" si="11"/>
        <v>1</v>
      </c>
      <c r="L310" s="4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7.75" customHeight="1">
      <c r="A311" s="133"/>
      <c r="B311" s="79"/>
      <c r="C311" s="121"/>
      <c r="D311" s="134" t="s">
        <v>291</v>
      </c>
      <c r="E311" s="483">
        <v>22</v>
      </c>
      <c r="F311" s="45"/>
      <c r="G311" s="45"/>
      <c r="H311" s="45"/>
      <c r="I311" s="45"/>
      <c r="J311" s="45">
        <f t="shared" si="10"/>
        <v>22</v>
      </c>
      <c r="K311" s="45">
        <f t="shared" si="11"/>
        <v>1</v>
      </c>
      <c r="L311" s="4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7.75" customHeight="1">
      <c r="A312" s="133"/>
      <c r="B312" s="79"/>
      <c r="C312" s="121"/>
      <c r="D312" s="134" t="s">
        <v>293</v>
      </c>
      <c r="E312" s="483">
        <v>56</v>
      </c>
      <c r="F312" s="45"/>
      <c r="G312" s="45"/>
      <c r="H312" s="45"/>
      <c r="I312" s="45"/>
      <c r="J312" s="45">
        <f t="shared" si="10"/>
        <v>56</v>
      </c>
      <c r="K312" s="45">
        <f t="shared" si="11"/>
        <v>1</v>
      </c>
      <c r="L312" s="4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7.75" customHeight="1">
      <c r="A313" s="133"/>
      <c r="B313" s="79"/>
      <c r="C313" s="121"/>
      <c r="D313" s="134" t="s">
        <v>295</v>
      </c>
      <c r="E313" s="483">
        <v>17</v>
      </c>
      <c r="F313" s="45"/>
      <c r="G313" s="45"/>
      <c r="H313" s="45"/>
      <c r="I313" s="45"/>
      <c r="J313" s="45">
        <f t="shared" si="10"/>
        <v>17</v>
      </c>
      <c r="K313" s="45">
        <f t="shared" si="11"/>
        <v>1</v>
      </c>
      <c r="L313" s="4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7.75" customHeight="1">
      <c r="A314" s="133"/>
      <c r="B314" s="79"/>
      <c r="C314" s="121"/>
      <c r="D314" s="134" t="s">
        <v>297</v>
      </c>
      <c r="E314" s="483">
        <v>51</v>
      </c>
      <c r="F314" s="45"/>
      <c r="G314" s="45"/>
      <c r="H314" s="45"/>
      <c r="I314" s="45"/>
      <c r="J314" s="45">
        <f t="shared" si="10"/>
        <v>51</v>
      </c>
      <c r="K314" s="45">
        <f t="shared" si="11"/>
        <v>1</v>
      </c>
      <c r="L314" s="4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7.75" customHeight="1">
      <c r="A315" s="133"/>
      <c r="B315" s="79"/>
      <c r="C315" s="121"/>
      <c r="D315" s="134" t="s">
        <v>299</v>
      </c>
      <c r="E315" s="483">
        <v>35</v>
      </c>
      <c r="F315" s="45"/>
      <c r="G315" s="45"/>
      <c r="H315" s="45"/>
      <c r="I315" s="45"/>
      <c r="J315" s="45">
        <f t="shared" si="10"/>
        <v>35</v>
      </c>
      <c r="K315" s="45">
        <f t="shared" si="11"/>
        <v>1</v>
      </c>
      <c r="L315" s="4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7.75" customHeight="1">
      <c r="A316" s="133"/>
      <c r="B316" s="79"/>
      <c r="C316" s="121"/>
      <c r="D316" s="134" t="s">
        <v>301</v>
      </c>
      <c r="E316" s="483">
        <v>9</v>
      </c>
      <c r="F316" s="45"/>
      <c r="G316" s="45"/>
      <c r="H316" s="45"/>
      <c r="I316" s="45"/>
      <c r="J316" s="45">
        <f t="shared" si="10"/>
        <v>9</v>
      </c>
      <c r="K316" s="45">
        <f t="shared" si="11"/>
        <v>1</v>
      </c>
      <c r="L316" s="4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7.75" customHeight="1">
      <c r="A317" s="133"/>
      <c r="B317" s="79"/>
      <c r="C317" s="121"/>
      <c r="D317" s="134" t="s">
        <v>302</v>
      </c>
      <c r="E317" s="483">
        <v>144</v>
      </c>
      <c r="F317" s="45"/>
      <c r="G317" s="45"/>
      <c r="H317" s="45"/>
      <c r="I317" s="45"/>
      <c r="J317" s="45">
        <f t="shared" si="10"/>
        <v>144</v>
      </c>
      <c r="K317" s="45">
        <f t="shared" si="11"/>
        <v>1</v>
      </c>
      <c r="L317" s="4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7.75" customHeight="1">
      <c r="A318" s="133"/>
      <c r="B318" s="79"/>
      <c r="C318" s="121"/>
      <c r="D318" s="134" t="s">
        <v>304</v>
      </c>
      <c r="E318" s="483">
        <v>51</v>
      </c>
      <c r="F318" s="45"/>
      <c r="G318" s="45"/>
      <c r="H318" s="45"/>
      <c r="I318" s="45"/>
      <c r="J318" s="45">
        <f t="shared" si="10"/>
        <v>51</v>
      </c>
      <c r="K318" s="45">
        <f t="shared" si="11"/>
        <v>1</v>
      </c>
      <c r="L318" s="4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7.75" customHeight="1">
      <c r="A319" s="133"/>
      <c r="B319" s="79"/>
      <c r="C319" s="121"/>
      <c r="D319" s="134" t="s">
        <v>306</v>
      </c>
      <c r="E319" s="483">
        <v>50</v>
      </c>
      <c r="F319" s="45"/>
      <c r="G319" s="45"/>
      <c r="H319" s="45"/>
      <c r="I319" s="45"/>
      <c r="J319" s="45">
        <f t="shared" si="10"/>
        <v>50</v>
      </c>
      <c r="K319" s="45">
        <f t="shared" si="11"/>
        <v>1</v>
      </c>
      <c r="L319" s="4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7.75" customHeight="1">
      <c r="A320" s="133"/>
      <c r="B320" s="79"/>
      <c r="C320" s="121"/>
      <c r="D320" s="134" t="s">
        <v>309</v>
      </c>
      <c r="E320" s="483">
        <v>11</v>
      </c>
      <c r="F320" s="45"/>
      <c r="G320" s="45"/>
      <c r="H320" s="45"/>
      <c r="I320" s="45"/>
      <c r="J320" s="45">
        <f t="shared" si="10"/>
        <v>11</v>
      </c>
      <c r="K320" s="45">
        <f t="shared" si="11"/>
        <v>1</v>
      </c>
      <c r="L320" s="4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7.75" customHeight="1">
      <c r="A321" s="133"/>
      <c r="B321" s="79"/>
      <c r="C321" s="121"/>
      <c r="D321" s="80" t="s">
        <v>41</v>
      </c>
      <c r="E321" s="485">
        <f>SUM(E280:E320)</f>
        <v>2167</v>
      </c>
      <c r="F321" s="45"/>
      <c r="G321" s="45"/>
      <c r="H321" s="45"/>
      <c r="I321" s="45"/>
      <c r="J321" s="45">
        <f>SUM(J280:J320)</f>
        <v>2167</v>
      </c>
      <c r="K321" s="45">
        <f t="shared" si="11"/>
        <v>1</v>
      </c>
      <c r="L321" s="4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7.75" customHeight="1">
      <c r="A322" s="306"/>
      <c r="B322" s="116"/>
      <c r="C322" s="121"/>
      <c r="D322" s="455"/>
      <c r="E322" s="433"/>
      <c r="F322" s="329"/>
      <c r="G322" s="94"/>
      <c r="H322" s="71"/>
      <c r="I322" s="71"/>
      <c r="J322" s="71"/>
      <c r="K322" s="71"/>
      <c r="L322" s="71"/>
      <c r="M322" s="71"/>
      <c r="N322" s="71"/>
      <c r="O322" s="71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</row>
    <row r="323" spans="1:26" ht="27.75" customHeight="1">
      <c r="A323" s="39"/>
      <c r="B323" s="421" t="s">
        <v>159</v>
      </c>
      <c r="C323" s="422"/>
      <c r="D323" s="423"/>
      <c r="E323" s="70"/>
      <c r="F323" s="424"/>
      <c r="G323" s="429"/>
      <c r="H323" s="425"/>
      <c r="I323" s="426"/>
      <c r="J323" s="426"/>
      <c r="K323" s="426"/>
      <c r="L323" s="426"/>
      <c r="M323" s="420" t="s">
        <v>568</v>
      </c>
      <c r="N323" s="420" t="s">
        <v>568</v>
      </c>
      <c r="O323" s="420" t="s">
        <v>568</v>
      </c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7.75" customHeight="1">
      <c r="A324" s="77"/>
      <c r="B324" s="79" t="s">
        <v>133</v>
      </c>
      <c r="C324" s="476">
        <v>8364</v>
      </c>
      <c r="D324" s="455" t="s">
        <v>523</v>
      </c>
      <c r="E324" s="70"/>
      <c r="F324" s="424"/>
      <c r="G324" s="70"/>
      <c r="H324" s="71"/>
      <c r="I324" s="71"/>
      <c r="J324" s="71"/>
      <c r="K324" s="71"/>
      <c r="L324" s="71"/>
      <c r="M324" s="94"/>
      <c r="N324" s="94"/>
      <c r="O324" s="94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7.75" customHeight="1">
      <c r="A325" s="434"/>
      <c r="B325" s="79" t="s">
        <v>145</v>
      </c>
      <c r="C325" s="465">
        <v>7211</v>
      </c>
      <c r="D325" s="466" t="s">
        <v>646</v>
      </c>
      <c r="E325" s="433"/>
      <c r="F325" s="329"/>
      <c r="G325" s="70"/>
      <c r="H325" s="71"/>
      <c r="I325" s="71"/>
      <c r="J325" s="71"/>
      <c r="K325" s="71"/>
      <c r="L325" s="71"/>
      <c r="M325" s="71"/>
      <c r="N325" s="71"/>
      <c r="O325" s="71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7.75" customHeight="1">
      <c r="A326" s="402"/>
      <c r="B326" s="79" t="s">
        <v>151</v>
      </c>
      <c r="C326" s="465">
        <v>4616</v>
      </c>
      <c r="D326" s="455" t="s">
        <v>523</v>
      </c>
      <c r="E326" s="433"/>
      <c r="F326" s="329"/>
      <c r="G326" s="70"/>
      <c r="H326" s="71"/>
      <c r="I326" s="71"/>
      <c r="J326" s="71"/>
      <c r="K326" s="71"/>
      <c r="L326" s="71"/>
      <c r="M326" s="71"/>
      <c r="N326" s="71"/>
      <c r="O326" s="71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7.75" customHeight="1">
      <c r="A327" s="435"/>
      <c r="B327" s="79" t="s">
        <v>70</v>
      </c>
      <c r="C327" s="465">
        <f>SUM(C324:C326)</f>
        <v>20191</v>
      </c>
      <c r="D327" s="455" t="s">
        <v>523</v>
      </c>
      <c r="E327" s="433"/>
      <c r="F327" s="329"/>
      <c r="G327" s="94"/>
      <c r="H327" s="71"/>
      <c r="I327" s="71"/>
      <c r="J327" s="71"/>
      <c r="K327" s="71"/>
      <c r="L327" s="71"/>
      <c r="M327" s="71"/>
      <c r="N327" s="71"/>
      <c r="O327" s="71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7.75" customHeight="1">
      <c r="A328" s="133"/>
      <c r="B328" s="79"/>
      <c r="C328" s="121"/>
      <c r="D328" s="134" t="s">
        <v>202</v>
      </c>
      <c r="E328" s="480">
        <v>774</v>
      </c>
      <c r="F328" s="45"/>
      <c r="G328" s="45"/>
      <c r="H328" s="45"/>
      <c r="I328" s="45"/>
      <c r="J328" s="45">
        <f t="shared" ref="J328:J368" si="12">SUM(E328:I328)</f>
        <v>774</v>
      </c>
      <c r="K328" s="45">
        <f t="shared" ref="K328:K369" si="13">J328/E328</f>
        <v>1</v>
      </c>
      <c r="L328" s="4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7.75" customHeight="1">
      <c r="A329" s="133"/>
      <c r="B329" s="79"/>
      <c r="C329" s="121"/>
      <c r="D329" s="134" t="s">
        <v>205</v>
      </c>
      <c r="E329" s="483">
        <v>109</v>
      </c>
      <c r="F329" s="45"/>
      <c r="G329" s="45"/>
      <c r="H329" s="45"/>
      <c r="I329" s="45"/>
      <c r="J329" s="45">
        <f t="shared" si="12"/>
        <v>109</v>
      </c>
      <c r="K329" s="45">
        <f t="shared" si="13"/>
        <v>1</v>
      </c>
      <c r="L329" s="4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7.75" customHeight="1">
      <c r="A330" s="133"/>
      <c r="B330" s="79"/>
      <c r="C330" s="121"/>
      <c r="D330" s="134" t="s">
        <v>210</v>
      </c>
      <c r="E330" s="483">
        <v>174</v>
      </c>
      <c r="F330" s="45"/>
      <c r="G330" s="45"/>
      <c r="H330" s="45"/>
      <c r="I330" s="45"/>
      <c r="J330" s="45">
        <f t="shared" si="12"/>
        <v>174</v>
      </c>
      <c r="K330" s="45">
        <f t="shared" si="13"/>
        <v>1</v>
      </c>
      <c r="L330" s="4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7.75" customHeight="1">
      <c r="A331" s="133"/>
      <c r="B331" s="79"/>
      <c r="C331" s="121"/>
      <c r="D331" s="134" t="s">
        <v>213</v>
      </c>
      <c r="E331" s="483">
        <v>372</v>
      </c>
      <c r="F331" s="45"/>
      <c r="G331" s="45"/>
      <c r="H331" s="45"/>
      <c r="I331" s="45"/>
      <c r="J331" s="45">
        <f t="shared" si="12"/>
        <v>372</v>
      </c>
      <c r="K331" s="45">
        <f t="shared" si="13"/>
        <v>1</v>
      </c>
      <c r="L331" s="4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7.75" customHeight="1">
      <c r="A332" s="133"/>
      <c r="B332" s="79"/>
      <c r="C332" s="121"/>
      <c r="D332" s="134" t="s">
        <v>216</v>
      </c>
      <c r="E332" s="483">
        <v>128</v>
      </c>
      <c r="F332" s="45"/>
      <c r="G332" s="45"/>
      <c r="H332" s="45"/>
      <c r="I332" s="45"/>
      <c r="J332" s="45">
        <f t="shared" si="12"/>
        <v>128</v>
      </c>
      <c r="K332" s="45">
        <f t="shared" si="13"/>
        <v>1</v>
      </c>
      <c r="L332" s="4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7.75" customHeight="1">
      <c r="A333" s="133"/>
      <c r="B333" s="79"/>
      <c r="C333" s="121"/>
      <c r="D333" s="134" t="s">
        <v>218</v>
      </c>
      <c r="E333" s="483">
        <v>95</v>
      </c>
      <c r="F333" s="45"/>
      <c r="G333" s="45"/>
      <c r="H333" s="45"/>
      <c r="I333" s="45"/>
      <c r="J333" s="45">
        <f t="shared" si="12"/>
        <v>95</v>
      </c>
      <c r="K333" s="45">
        <f t="shared" si="13"/>
        <v>1</v>
      </c>
      <c r="L333" s="4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7.75" customHeight="1">
      <c r="A334" s="133"/>
      <c r="B334" s="79"/>
      <c r="C334" s="121"/>
      <c r="D334" s="134" t="s">
        <v>220</v>
      </c>
      <c r="E334" s="483">
        <v>43</v>
      </c>
      <c r="F334" s="45"/>
      <c r="G334" s="45"/>
      <c r="H334" s="45"/>
      <c r="I334" s="45"/>
      <c r="J334" s="45">
        <f t="shared" si="12"/>
        <v>43</v>
      </c>
      <c r="K334" s="45">
        <f t="shared" si="13"/>
        <v>1</v>
      </c>
      <c r="L334" s="4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7.75" customHeight="1">
      <c r="A335" s="133"/>
      <c r="B335" s="79"/>
      <c r="C335" s="121"/>
      <c r="D335" s="134" t="s">
        <v>223</v>
      </c>
      <c r="E335" s="483">
        <v>50</v>
      </c>
      <c r="F335" s="45"/>
      <c r="G335" s="45"/>
      <c r="H335" s="45"/>
      <c r="I335" s="45"/>
      <c r="J335" s="45">
        <f t="shared" si="12"/>
        <v>50</v>
      </c>
      <c r="K335" s="45">
        <f t="shared" si="13"/>
        <v>1</v>
      </c>
      <c r="L335" s="4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7.75" customHeight="1">
      <c r="A336" s="133"/>
      <c r="B336" s="79"/>
      <c r="C336" s="121"/>
      <c r="D336" s="134" t="s">
        <v>225</v>
      </c>
      <c r="E336" s="483">
        <v>685</v>
      </c>
      <c r="F336" s="45"/>
      <c r="G336" s="45"/>
      <c r="H336" s="45"/>
      <c r="I336" s="45"/>
      <c r="J336" s="45">
        <f t="shared" si="12"/>
        <v>685</v>
      </c>
      <c r="K336" s="45">
        <f t="shared" si="13"/>
        <v>1</v>
      </c>
      <c r="L336" s="4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7.75" customHeight="1">
      <c r="A337" s="133"/>
      <c r="B337" s="79"/>
      <c r="C337" s="121"/>
      <c r="D337" s="134" t="s">
        <v>227</v>
      </c>
      <c r="E337" s="483">
        <v>55</v>
      </c>
      <c r="F337" s="45"/>
      <c r="G337" s="45"/>
      <c r="H337" s="45"/>
      <c r="I337" s="45"/>
      <c r="J337" s="45">
        <f t="shared" si="12"/>
        <v>55</v>
      </c>
      <c r="K337" s="45">
        <f t="shared" si="13"/>
        <v>1</v>
      </c>
      <c r="L337" s="4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7.75" customHeight="1">
      <c r="A338" s="133"/>
      <c r="B338" s="79"/>
      <c r="C338" s="121"/>
      <c r="D338" s="134" t="s">
        <v>229</v>
      </c>
      <c r="E338" s="483">
        <v>86</v>
      </c>
      <c r="F338" s="45"/>
      <c r="G338" s="45"/>
      <c r="H338" s="45"/>
      <c r="I338" s="45"/>
      <c r="J338" s="45">
        <f t="shared" si="12"/>
        <v>86</v>
      </c>
      <c r="K338" s="45">
        <f t="shared" si="13"/>
        <v>1</v>
      </c>
      <c r="L338" s="4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7.75" customHeight="1">
      <c r="A339" s="133"/>
      <c r="B339" s="79"/>
      <c r="C339" s="121"/>
      <c r="D339" s="134" t="s">
        <v>234</v>
      </c>
      <c r="E339" s="483">
        <v>571</v>
      </c>
      <c r="F339" s="45"/>
      <c r="G339" s="45"/>
      <c r="H339" s="45"/>
      <c r="I339" s="45"/>
      <c r="J339" s="45">
        <f t="shared" si="12"/>
        <v>571</v>
      </c>
      <c r="K339" s="45">
        <f t="shared" si="13"/>
        <v>1</v>
      </c>
      <c r="L339" s="4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7.75" customHeight="1">
      <c r="A340" s="133"/>
      <c r="B340" s="79"/>
      <c r="C340" s="121"/>
      <c r="D340" s="134" t="s">
        <v>236</v>
      </c>
      <c r="E340" s="483">
        <v>103</v>
      </c>
      <c r="F340" s="45"/>
      <c r="G340" s="45"/>
      <c r="H340" s="45"/>
      <c r="I340" s="45"/>
      <c r="J340" s="45">
        <f t="shared" si="12"/>
        <v>103</v>
      </c>
      <c r="K340" s="45">
        <f t="shared" si="13"/>
        <v>1</v>
      </c>
      <c r="L340" s="4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7.75" customHeight="1">
      <c r="A341" s="133"/>
      <c r="B341" s="79"/>
      <c r="C341" s="121"/>
      <c r="D341" s="134" t="s">
        <v>241</v>
      </c>
      <c r="E341" s="483">
        <v>81</v>
      </c>
      <c r="F341" s="45"/>
      <c r="G341" s="45"/>
      <c r="H341" s="45"/>
      <c r="I341" s="45"/>
      <c r="J341" s="45">
        <f t="shared" si="12"/>
        <v>81</v>
      </c>
      <c r="K341" s="45">
        <f t="shared" si="13"/>
        <v>1</v>
      </c>
      <c r="L341" s="4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7.75" customHeight="1">
      <c r="A342" s="133"/>
      <c r="B342" s="79"/>
      <c r="C342" s="121"/>
      <c r="D342" s="134" t="s">
        <v>243</v>
      </c>
      <c r="E342" s="483">
        <v>83</v>
      </c>
      <c r="F342" s="45"/>
      <c r="G342" s="45"/>
      <c r="H342" s="45"/>
      <c r="I342" s="45"/>
      <c r="J342" s="45">
        <f t="shared" si="12"/>
        <v>83</v>
      </c>
      <c r="K342" s="45">
        <f t="shared" si="13"/>
        <v>1</v>
      </c>
      <c r="L342" s="4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7.75" customHeight="1">
      <c r="A343" s="133"/>
      <c r="B343" s="79"/>
      <c r="C343" s="121"/>
      <c r="D343" s="134" t="s">
        <v>246</v>
      </c>
      <c r="E343" s="483">
        <v>79</v>
      </c>
      <c r="F343" s="45"/>
      <c r="G343" s="45"/>
      <c r="H343" s="45"/>
      <c r="I343" s="45"/>
      <c r="J343" s="45">
        <f t="shared" si="12"/>
        <v>79</v>
      </c>
      <c r="K343" s="45">
        <f t="shared" si="13"/>
        <v>1</v>
      </c>
      <c r="L343" s="4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7.75" customHeight="1">
      <c r="A344" s="133"/>
      <c r="B344" s="79"/>
      <c r="C344" s="121"/>
      <c r="D344" s="134" t="s">
        <v>249</v>
      </c>
      <c r="E344" s="483">
        <v>61</v>
      </c>
      <c r="F344" s="45"/>
      <c r="G344" s="45"/>
      <c r="H344" s="45"/>
      <c r="I344" s="45"/>
      <c r="J344" s="45">
        <f t="shared" si="12"/>
        <v>61</v>
      </c>
      <c r="K344" s="45">
        <f t="shared" si="13"/>
        <v>1</v>
      </c>
      <c r="L344" s="4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7.75" customHeight="1">
      <c r="A345" s="133"/>
      <c r="B345" s="79"/>
      <c r="C345" s="121"/>
      <c r="D345" s="134" t="s">
        <v>253</v>
      </c>
      <c r="E345" s="483">
        <v>380</v>
      </c>
      <c r="F345" s="45"/>
      <c r="G345" s="45"/>
      <c r="H345" s="45"/>
      <c r="I345" s="45"/>
      <c r="J345" s="45">
        <f t="shared" si="12"/>
        <v>380</v>
      </c>
      <c r="K345" s="45">
        <f t="shared" si="13"/>
        <v>1</v>
      </c>
      <c r="L345" s="4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7.75" customHeight="1">
      <c r="A346" s="133"/>
      <c r="B346" s="79"/>
      <c r="C346" s="121"/>
      <c r="D346" s="134" t="s">
        <v>256</v>
      </c>
      <c r="E346" s="483">
        <v>85</v>
      </c>
      <c r="F346" s="45"/>
      <c r="G346" s="45"/>
      <c r="H346" s="45"/>
      <c r="I346" s="45"/>
      <c r="J346" s="45">
        <f t="shared" si="12"/>
        <v>85</v>
      </c>
      <c r="K346" s="45">
        <f t="shared" si="13"/>
        <v>1</v>
      </c>
      <c r="L346" s="4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7.75" customHeight="1">
      <c r="A347" s="133"/>
      <c r="B347" s="79"/>
      <c r="C347" s="121"/>
      <c r="D347" s="134" t="s">
        <v>259</v>
      </c>
      <c r="E347" s="483">
        <v>144</v>
      </c>
      <c r="F347" s="45"/>
      <c r="G347" s="45"/>
      <c r="H347" s="45"/>
      <c r="I347" s="45"/>
      <c r="J347" s="45">
        <f t="shared" si="12"/>
        <v>144</v>
      </c>
      <c r="K347" s="45">
        <f t="shared" si="13"/>
        <v>1</v>
      </c>
      <c r="L347" s="4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7.75" customHeight="1">
      <c r="A348" s="133"/>
      <c r="B348" s="79"/>
      <c r="C348" s="121"/>
      <c r="D348" s="134" t="s">
        <v>261</v>
      </c>
      <c r="E348" s="483">
        <v>624</v>
      </c>
      <c r="F348" s="45"/>
      <c r="G348" s="45"/>
      <c r="H348" s="45"/>
      <c r="I348" s="45"/>
      <c r="J348" s="45">
        <f t="shared" si="12"/>
        <v>624</v>
      </c>
      <c r="K348" s="45">
        <f t="shared" si="13"/>
        <v>1</v>
      </c>
      <c r="L348" s="4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7.75" customHeight="1">
      <c r="A349" s="133"/>
      <c r="B349" s="79"/>
      <c r="C349" s="121"/>
      <c r="D349" s="134" t="s">
        <v>263</v>
      </c>
      <c r="E349" s="483">
        <v>88</v>
      </c>
      <c r="F349" s="45"/>
      <c r="G349" s="45"/>
      <c r="H349" s="45"/>
      <c r="I349" s="45"/>
      <c r="J349" s="45">
        <f t="shared" si="12"/>
        <v>88</v>
      </c>
      <c r="K349" s="45">
        <f t="shared" si="13"/>
        <v>1</v>
      </c>
      <c r="L349" s="4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7.75" customHeight="1">
      <c r="A350" s="133"/>
      <c r="B350" s="79"/>
      <c r="C350" s="121"/>
      <c r="D350" s="134" t="s">
        <v>265</v>
      </c>
      <c r="E350" s="483">
        <v>80</v>
      </c>
      <c r="F350" s="45"/>
      <c r="G350" s="45"/>
      <c r="H350" s="45"/>
      <c r="I350" s="45"/>
      <c r="J350" s="45">
        <f t="shared" si="12"/>
        <v>80</v>
      </c>
      <c r="K350" s="45">
        <f t="shared" si="13"/>
        <v>1</v>
      </c>
      <c r="L350" s="4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7.75" customHeight="1">
      <c r="A351" s="133"/>
      <c r="B351" s="79"/>
      <c r="C351" s="121"/>
      <c r="D351" s="134" t="s">
        <v>269</v>
      </c>
      <c r="E351" s="483">
        <v>37</v>
      </c>
      <c r="F351" s="45"/>
      <c r="G351" s="45"/>
      <c r="H351" s="45"/>
      <c r="I351" s="45"/>
      <c r="J351" s="45">
        <f t="shared" si="12"/>
        <v>37</v>
      </c>
      <c r="K351" s="45">
        <f t="shared" si="13"/>
        <v>1</v>
      </c>
      <c r="L351" s="4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7.75" customHeight="1">
      <c r="A352" s="133"/>
      <c r="B352" s="79"/>
      <c r="C352" s="121"/>
      <c r="D352" s="134" t="s">
        <v>274</v>
      </c>
      <c r="E352" s="483">
        <v>356</v>
      </c>
      <c r="F352" s="45"/>
      <c r="G352" s="45"/>
      <c r="H352" s="45"/>
      <c r="I352" s="45"/>
      <c r="J352" s="45">
        <f t="shared" si="12"/>
        <v>356</v>
      </c>
      <c r="K352" s="45">
        <f t="shared" si="13"/>
        <v>1</v>
      </c>
      <c r="L352" s="4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7.75" customHeight="1">
      <c r="A353" s="133"/>
      <c r="B353" s="79"/>
      <c r="C353" s="121"/>
      <c r="D353" s="134" t="s">
        <v>277</v>
      </c>
      <c r="E353" s="483">
        <v>110</v>
      </c>
      <c r="F353" s="45"/>
      <c r="G353" s="45"/>
      <c r="H353" s="45"/>
      <c r="I353" s="45"/>
      <c r="J353" s="45">
        <f t="shared" si="12"/>
        <v>110</v>
      </c>
      <c r="K353" s="45">
        <f t="shared" si="13"/>
        <v>1</v>
      </c>
      <c r="L353" s="4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7.75" customHeight="1">
      <c r="A354" s="133"/>
      <c r="B354" s="79"/>
      <c r="C354" s="121"/>
      <c r="D354" s="134" t="s">
        <v>279</v>
      </c>
      <c r="E354" s="483">
        <v>426</v>
      </c>
      <c r="F354" s="45"/>
      <c r="G354" s="45"/>
      <c r="H354" s="45"/>
      <c r="I354" s="45"/>
      <c r="J354" s="45">
        <f t="shared" si="12"/>
        <v>426</v>
      </c>
      <c r="K354" s="45">
        <f t="shared" si="13"/>
        <v>1</v>
      </c>
      <c r="L354" s="4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7.75" customHeight="1">
      <c r="A355" s="133"/>
      <c r="B355" s="79"/>
      <c r="C355" s="121"/>
      <c r="D355" s="134" t="s">
        <v>283</v>
      </c>
      <c r="E355" s="483">
        <v>47</v>
      </c>
      <c r="F355" s="45"/>
      <c r="G355" s="45"/>
      <c r="H355" s="45"/>
      <c r="I355" s="45"/>
      <c r="J355" s="45">
        <f t="shared" si="12"/>
        <v>47</v>
      </c>
      <c r="K355" s="45">
        <f t="shared" si="13"/>
        <v>1</v>
      </c>
      <c r="L355" s="4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7.75" customHeight="1">
      <c r="A356" s="133"/>
      <c r="B356" s="79"/>
      <c r="C356" s="121"/>
      <c r="D356" s="134" t="s">
        <v>285</v>
      </c>
      <c r="E356" s="483">
        <v>166</v>
      </c>
      <c r="F356" s="45"/>
      <c r="G356" s="45"/>
      <c r="H356" s="45"/>
      <c r="I356" s="45"/>
      <c r="J356" s="45">
        <f t="shared" si="12"/>
        <v>166</v>
      </c>
      <c r="K356" s="45">
        <f t="shared" si="13"/>
        <v>1</v>
      </c>
      <c r="L356" s="4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7.75" customHeight="1">
      <c r="A357" s="133"/>
      <c r="B357" s="79"/>
      <c r="C357" s="121"/>
      <c r="D357" s="134" t="s">
        <v>287</v>
      </c>
      <c r="E357" s="483">
        <v>106</v>
      </c>
      <c r="F357" s="45"/>
      <c r="G357" s="45"/>
      <c r="H357" s="45"/>
      <c r="I357" s="45"/>
      <c r="J357" s="45">
        <f t="shared" si="12"/>
        <v>106</v>
      </c>
      <c r="K357" s="45">
        <f t="shared" si="13"/>
        <v>1</v>
      </c>
      <c r="L357" s="4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7.75" customHeight="1">
      <c r="A358" s="133"/>
      <c r="B358" s="79"/>
      <c r="C358" s="121"/>
      <c r="D358" s="134" t="s">
        <v>289</v>
      </c>
      <c r="E358" s="483">
        <v>160</v>
      </c>
      <c r="F358" s="45"/>
      <c r="G358" s="45"/>
      <c r="H358" s="45"/>
      <c r="I358" s="45"/>
      <c r="J358" s="45">
        <f t="shared" si="12"/>
        <v>160</v>
      </c>
      <c r="K358" s="45">
        <f t="shared" si="13"/>
        <v>1</v>
      </c>
      <c r="L358" s="4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7.75" customHeight="1">
      <c r="A359" s="133"/>
      <c r="B359" s="79"/>
      <c r="C359" s="121"/>
      <c r="D359" s="134" t="s">
        <v>291</v>
      </c>
      <c r="E359" s="483">
        <v>77</v>
      </c>
      <c r="F359" s="45"/>
      <c r="G359" s="45"/>
      <c r="H359" s="45"/>
      <c r="I359" s="45"/>
      <c r="J359" s="45">
        <f t="shared" si="12"/>
        <v>77</v>
      </c>
      <c r="K359" s="45">
        <f t="shared" si="13"/>
        <v>1</v>
      </c>
      <c r="L359" s="4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7.75" customHeight="1">
      <c r="A360" s="133"/>
      <c r="B360" s="79"/>
      <c r="C360" s="121"/>
      <c r="D360" s="134" t="s">
        <v>293</v>
      </c>
      <c r="E360" s="483">
        <v>191</v>
      </c>
      <c r="F360" s="45"/>
      <c r="G360" s="45"/>
      <c r="H360" s="45"/>
      <c r="I360" s="45"/>
      <c r="J360" s="45">
        <f t="shared" si="12"/>
        <v>191</v>
      </c>
      <c r="K360" s="45">
        <f t="shared" si="13"/>
        <v>1</v>
      </c>
      <c r="L360" s="4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7.75" customHeight="1">
      <c r="A361" s="133"/>
      <c r="B361" s="79"/>
      <c r="C361" s="121"/>
      <c r="D361" s="134" t="s">
        <v>295</v>
      </c>
      <c r="E361" s="483">
        <v>92</v>
      </c>
      <c r="F361" s="45"/>
      <c r="G361" s="45"/>
      <c r="H361" s="45"/>
      <c r="I361" s="45"/>
      <c r="J361" s="45">
        <f t="shared" si="12"/>
        <v>92</v>
      </c>
      <c r="K361" s="45">
        <f t="shared" si="13"/>
        <v>1</v>
      </c>
      <c r="L361" s="4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7.75" customHeight="1">
      <c r="A362" s="133"/>
      <c r="B362" s="79"/>
      <c r="C362" s="121"/>
      <c r="D362" s="134" t="s">
        <v>297</v>
      </c>
      <c r="E362" s="483">
        <v>151</v>
      </c>
      <c r="F362" s="45"/>
      <c r="G362" s="45"/>
      <c r="H362" s="45"/>
      <c r="I362" s="45"/>
      <c r="J362" s="45">
        <f t="shared" si="12"/>
        <v>151</v>
      </c>
      <c r="K362" s="45">
        <f t="shared" si="13"/>
        <v>1</v>
      </c>
      <c r="L362" s="4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7.75" customHeight="1">
      <c r="A363" s="133"/>
      <c r="B363" s="79"/>
      <c r="C363" s="121"/>
      <c r="D363" s="134" t="s">
        <v>299</v>
      </c>
      <c r="E363" s="483">
        <v>118</v>
      </c>
      <c r="F363" s="45"/>
      <c r="G363" s="45"/>
      <c r="H363" s="45"/>
      <c r="I363" s="45"/>
      <c r="J363" s="45">
        <f t="shared" si="12"/>
        <v>118</v>
      </c>
      <c r="K363" s="45">
        <f t="shared" si="13"/>
        <v>1</v>
      </c>
      <c r="L363" s="4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7.75" customHeight="1">
      <c r="A364" s="133"/>
      <c r="B364" s="79"/>
      <c r="C364" s="121"/>
      <c r="D364" s="134" t="s">
        <v>301</v>
      </c>
      <c r="E364" s="483">
        <v>55</v>
      </c>
      <c r="F364" s="45"/>
      <c r="G364" s="45"/>
      <c r="H364" s="45"/>
      <c r="I364" s="45"/>
      <c r="J364" s="45">
        <f t="shared" si="12"/>
        <v>55</v>
      </c>
      <c r="K364" s="45">
        <f t="shared" si="13"/>
        <v>1</v>
      </c>
      <c r="L364" s="4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7.75" customHeight="1">
      <c r="A365" s="133"/>
      <c r="B365" s="79"/>
      <c r="C365" s="121"/>
      <c r="D365" s="134" t="s">
        <v>302</v>
      </c>
      <c r="E365" s="483">
        <v>458</v>
      </c>
      <c r="F365" s="45"/>
      <c r="G365" s="45"/>
      <c r="H365" s="45"/>
      <c r="I365" s="45"/>
      <c r="J365" s="45">
        <f t="shared" si="12"/>
        <v>458</v>
      </c>
      <c r="K365" s="45">
        <f t="shared" si="13"/>
        <v>1</v>
      </c>
      <c r="L365" s="4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7.75" customHeight="1">
      <c r="A366" s="133"/>
      <c r="B366" s="79"/>
      <c r="C366" s="121"/>
      <c r="D366" s="134" t="s">
        <v>304</v>
      </c>
      <c r="E366" s="483">
        <v>300</v>
      </c>
      <c r="F366" s="45"/>
      <c r="G366" s="45"/>
      <c r="H366" s="45"/>
      <c r="I366" s="45"/>
      <c r="J366" s="45">
        <f t="shared" si="12"/>
        <v>300</v>
      </c>
      <c r="K366" s="45">
        <f t="shared" si="13"/>
        <v>1</v>
      </c>
      <c r="L366" s="4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7.75" customHeight="1">
      <c r="A367" s="133"/>
      <c r="B367" s="79"/>
      <c r="C367" s="121"/>
      <c r="D367" s="134" t="s">
        <v>306</v>
      </c>
      <c r="E367" s="483">
        <v>191</v>
      </c>
      <c r="F367" s="45"/>
      <c r="G367" s="45"/>
      <c r="H367" s="45"/>
      <c r="I367" s="45"/>
      <c r="J367" s="45">
        <f t="shared" si="12"/>
        <v>191</v>
      </c>
      <c r="K367" s="45">
        <f t="shared" si="13"/>
        <v>1</v>
      </c>
      <c r="L367" s="4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7.75" customHeight="1">
      <c r="A368" s="133"/>
      <c r="B368" s="79"/>
      <c r="C368" s="121"/>
      <c r="D368" s="134" t="s">
        <v>309</v>
      </c>
      <c r="E368" s="483">
        <v>84</v>
      </c>
      <c r="F368" s="45"/>
      <c r="G368" s="45"/>
      <c r="H368" s="45"/>
      <c r="I368" s="45"/>
      <c r="J368" s="45">
        <f t="shared" si="12"/>
        <v>84</v>
      </c>
      <c r="K368" s="45">
        <f t="shared" si="13"/>
        <v>1</v>
      </c>
      <c r="L368" s="4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7.75" customHeight="1">
      <c r="A369" s="133"/>
      <c r="B369" s="79"/>
      <c r="C369" s="121"/>
      <c r="D369" s="80" t="s">
        <v>41</v>
      </c>
      <c r="E369" s="485">
        <f>SUM(E328:E368)</f>
        <v>8075</v>
      </c>
      <c r="F369" s="45"/>
      <c r="G369" s="45"/>
      <c r="H369" s="45"/>
      <c r="I369" s="45"/>
      <c r="J369" s="45">
        <f>SUM(J328:J368)</f>
        <v>8075</v>
      </c>
      <c r="K369" s="45">
        <f t="shared" si="13"/>
        <v>1</v>
      </c>
      <c r="L369" s="4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306"/>
      <c r="B370" s="116"/>
      <c r="C370" s="121"/>
      <c r="D370" s="455"/>
      <c r="E370" s="433"/>
      <c r="F370" s="329"/>
      <c r="G370" s="94"/>
      <c r="H370" s="71"/>
      <c r="I370" s="71"/>
      <c r="J370" s="71"/>
      <c r="K370" s="71"/>
      <c r="L370" s="71"/>
      <c r="M370" s="71"/>
      <c r="N370" s="71"/>
      <c r="O370" s="71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39"/>
      <c r="B371" s="421" t="s">
        <v>161</v>
      </c>
      <c r="C371" s="422"/>
      <c r="D371" s="423"/>
      <c r="E371" s="70"/>
      <c r="F371" s="424"/>
      <c r="G371" s="429"/>
      <c r="H371" s="425"/>
      <c r="I371" s="426"/>
      <c r="J371" s="426"/>
      <c r="K371" s="426"/>
      <c r="L371" s="426"/>
      <c r="M371" s="420" t="s">
        <v>568</v>
      </c>
      <c r="N371" s="420" t="s">
        <v>568</v>
      </c>
      <c r="O371" s="420" t="s">
        <v>568</v>
      </c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77"/>
      <c r="B372" s="79" t="s">
        <v>133</v>
      </c>
      <c r="C372" s="465">
        <v>665000</v>
      </c>
      <c r="D372" s="455" t="s">
        <v>523</v>
      </c>
      <c r="E372" s="70"/>
      <c r="F372" s="424"/>
      <c r="G372" s="70"/>
      <c r="H372" s="71"/>
      <c r="I372" s="71"/>
      <c r="J372" s="71"/>
      <c r="K372" s="71"/>
      <c r="L372" s="71"/>
      <c r="M372" s="94"/>
      <c r="N372" s="94"/>
      <c r="O372" s="94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434"/>
      <c r="B373" s="79" t="s">
        <v>145</v>
      </c>
      <c r="C373" s="465">
        <v>774405</v>
      </c>
      <c r="D373" s="493" t="s">
        <v>648</v>
      </c>
      <c r="E373" s="433"/>
      <c r="F373" s="329"/>
      <c r="G373" s="70"/>
      <c r="H373" s="71"/>
      <c r="I373" s="71"/>
      <c r="J373" s="71"/>
      <c r="K373" s="71"/>
      <c r="L373" s="71"/>
      <c r="M373" s="71"/>
      <c r="N373" s="71"/>
      <c r="O373" s="71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402"/>
      <c r="B374" s="79" t="s">
        <v>151</v>
      </c>
      <c r="C374" s="465">
        <f>1981523/3</f>
        <v>660507.66666666663</v>
      </c>
      <c r="D374" s="455" t="s">
        <v>523</v>
      </c>
      <c r="E374" s="433"/>
      <c r="F374" s="329"/>
      <c r="G374" s="70"/>
      <c r="H374" s="71"/>
      <c r="I374" s="71"/>
      <c r="J374" s="71"/>
      <c r="K374" s="71"/>
      <c r="L374" s="71"/>
      <c r="M374" s="71"/>
      <c r="N374" s="71"/>
      <c r="O374" s="71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435"/>
      <c r="B375" s="79" t="s">
        <v>70</v>
      </c>
      <c r="C375" s="465">
        <f>SUM(C372:C374)</f>
        <v>2099912.6666666665</v>
      </c>
      <c r="D375" s="455" t="s">
        <v>523</v>
      </c>
      <c r="E375" s="433"/>
      <c r="F375" s="329"/>
      <c r="G375" s="94"/>
      <c r="H375" s="71"/>
      <c r="I375" s="71"/>
      <c r="J375" s="71"/>
      <c r="K375" s="71"/>
      <c r="L375" s="71"/>
      <c r="M375" s="71"/>
      <c r="N375" s="71"/>
      <c r="O375" s="71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7.75" customHeight="1">
      <c r="A376" s="133"/>
      <c r="B376" s="79"/>
      <c r="C376" s="121"/>
      <c r="D376" s="134" t="s">
        <v>202</v>
      </c>
      <c r="E376" s="494">
        <v>35804</v>
      </c>
      <c r="F376" s="45"/>
      <c r="G376" s="45"/>
      <c r="H376" s="45"/>
      <c r="I376" s="45"/>
      <c r="J376" s="495">
        <f t="shared" ref="J376:J416" si="14">SUM(E376:I376)</f>
        <v>35804</v>
      </c>
      <c r="K376" s="45">
        <f t="shared" ref="K376:K417" si="15">J376/E376</f>
        <v>1</v>
      </c>
      <c r="L376" s="4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7.75" customHeight="1">
      <c r="A377" s="133"/>
      <c r="B377" s="79"/>
      <c r="C377" s="121"/>
      <c r="D377" s="134" t="s">
        <v>205</v>
      </c>
      <c r="E377" s="496">
        <v>9659</v>
      </c>
      <c r="F377" s="45"/>
      <c r="G377" s="45"/>
      <c r="H377" s="45"/>
      <c r="I377" s="45"/>
      <c r="J377" s="495">
        <f t="shared" si="14"/>
        <v>9659</v>
      </c>
      <c r="K377" s="45">
        <f t="shared" si="15"/>
        <v>1</v>
      </c>
      <c r="L377" s="4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7.75" customHeight="1">
      <c r="A378" s="133"/>
      <c r="B378" s="79"/>
      <c r="C378" s="121"/>
      <c r="D378" s="134" t="s">
        <v>210</v>
      </c>
      <c r="E378" s="496">
        <v>11438</v>
      </c>
      <c r="F378" s="45"/>
      <c r="G378" s="45"/>
      <c r="H378" s="45"/>
      <c r="I378" s="45"/>
      <c r="J378" s="495">
        <f t="shared" si="14"/>
        <v>11438</v>
      </c>
      <c r="K378" s="45">
        <f t="shared" si="15"/>
        <v>1</v>
      </c>
      <c r="L378" s="4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7.75" customHeight="1">
      <c r="A379" s="133"/>
      <c r="B379" s="79"/>
      <c r="C379" s="121"/>
      <c r="D379" s="134" t="s">
        <v>213</v>
      </c>
      <c r="E379" s="496">
        <v>32771</v>
      </c>
      <c r="F379" s="45"/>
      <c r="G379" s="45"/>
      <c r="H379" s="45"/>
      <c r="I379" s="45"/>
      <c r="J379" s="495">
        <f t="shared" si="14"/>
        <v>32771</v>
      </c>
      <c r="K379" s="45">
        <f t="shared" si="15"/>
        <v>1</v>
      </c>
      <c r="L379" s="4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7.75" customHeight="1">
      <c r="A380" s="133"/>
      <c r="B380" s="79"/>
      <c r="C380" s="121"/>
      <c r="D380" s="134" t="s">
        <v>216</v>
      </c>
      <c r="E380" s="496">
        <v>18812</v>
      </c>
      <c r="F380" s="45"/>
      <c r="G380" s="45"/>
      <c r="H380" s="45"/>
      <c r="I380" s="45"/>
      <c r="J380" s="495">
        <f t="shared" si="14"/>
        <v>18812</v>
      </c>
      <c r="K380" s="45">
        <f t="shared" si="15"/>
        <v>1</v>
      </c>
      <c r="L380" s="4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7.75" customHeight="1">
      <c r="A381" s="133"/>
      <c r="B381" s="79"/>
      <c r="C381" s="121"/>
      <c r="D381" s="134" t="s">
        <v>218</v>
      </c>
      <c r="E381" s="496">
        <v>23169</v>
      </c>
      <c r="F381" s="45"/>
      <c r="G381" s="45"/>
      <c r="H381" s="45"/>
      <c r="I381" s="45"/>
      <c r="J381" s="495">
        <f t="shared" si="14"/>
        <v>23169</v>
      </c>
      <c r="K381" s="45">
        <f t="shared" si="15"/>
        <v>1</v>
      </c>
      <c r="L381" s="4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7.75" customHeight="1">
      <c r="A382" s="133"/>
      <c r="B382" s="79"/>
      <c r="C382" s="121"/>
      <c r="D382" s="134" t="s">
        <v>220</v>
      </c>
      <c r="E382" s="496">
        <v>12113</v>
      </c>
      <c r="F382" s="45"/>
      <c r="G382" s="45"/>
      <c r="H382" s="45"/>
      <c r="I382" s="45"/>
      <c r="J382" s="495">
        <f t="shared" si="14"/>
        <v>12113</v>
      </c>
      <c r="K382" s="45">
        <f t="shared" si="15"/>
        <v>1</v>
      </c>
      <c r="L382" s="4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7.75" customHeight="1">
      <c r="A383" s="133"/>
      <c r="B383" s="79"/>
      <c r="C383" s="121"/>
      <c r="D383" s="134" t="s">
        <v>223</v>
      </c>
      <c r="E383" s="496">
        <v>14096</v>
      </c>
      <c r="F383" s="45"/>
      <c r="G383" s="45"/>
      <c r="H383" s="45"/>
      <c r="I383" s="45"/>
      <c r="J383" s="495">
        <f t="shared" si="14"/>
        <v>14096</v>
      </c>
      <c r="K383" s="45">
        <f t="shared" si="15"/>
        <v>1</v>
      </c>
      <c r="L383" s="4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7.75" customHeight="1">
      <c r="A384" s="133"/>
      <c r="B384" s="79"/>
      <c r="C384" s="121"/>
      <c r="D384" s="134" t="s">
        <v>225</v>
      </c>
      <c r="E384" s="496">
        <v>37539</v>
      </c>
      <c r="F384" s="45"/>
      <c r="G384" s="45"/>
      <c r="H384" s="45"/>
      <c r="I384" s="45"/>
      <c r="J384" s="495">
        <f t="shared" si="14"/>
        <v>37539</v>
      </c>
      <c r="K384" s="45">
        <f t="shared" si="15"/>
        <v>1</v>
      </c>
      <c r="L384" s="4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7.75" customHeight="1">
      <c r="A385" s="133"/>
      <c r="B385" s="79"/>
      <c r="C385" s="121"/>
      <c r="D385" s="134" t="s">
        <v>227</v>
      </c>
      <c r="E385" s="496">
        <v>8838</v>
      </c>
      <c r="F385" s="45"/>
      <c r="G385" s="45"/>
      <c r="H385" s="45"/>
      <c r="I385" s="45"/>
      <c r="J385" s="495">
        <f t="shared" si="14"/>
        <v>8838</v>
      </c>
      <c r="K385" s="45">
        <f t="shared" si="15"/>
        <v>1</v>
      </c>
      <c r="L385" s="4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7.75" customHeight="1">
      <c r="A386" s="133"/>
      <c r="B386" s="79"/>
      <c r="C386" s="121"/>
      <c r="D386" s="134" t="s">
        <v>229</v>
      </c>
      <c r="E386" s="496">
        <v>7977</v>
      </c>
      <c r="F386" s="45"/>
      <c r="G386" s="45"/>
      <c r="H386" s="45"/>
      <c r="I386" s="45"/>
      <c r="J386" s="495">
        <f t="shared" si="14"/>
        <v>7977</v>
      </c>
      <c r="K386" s="45">
        <f t="shared" si="15"/>
        <v>1</v>
      </c>
      <c r="L386" s="4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7.75" customHeight="1">
      <c r="A387" s="133"/>
      <c r="B387" s="79"/>
      <c r="C387" s="121"/>
      <c r="D387" s="134" t="s">
        <v>234</v>
      </c>
      <c r="E387" s="496">
        <v>29625</v>
      </c>
      <c r="F387" s="45"/>
      <c r="G387" s="45"/>
      <c r="H387" s="45"/>
      <c r="I387" s="45"/>
      <c r="J387" s="495">
        <f t="shared" si="14"/>
        <v>29625</v>
      </c>
      <c r="K387" s="45">
        <f t="shared" si="15"/>
        <v>1</v>
      </c>
      <c r="L387" s="4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7.75" customHeight="1">
      <c r="A388" s="133"/>
      <c r="B388" s="79"/>
      <c r="C388" s="121"/>
      <c r="D388" s="134" t="s">
        <v>236</v>
      </c>
      <c r="E388" s="496">
        <v>16897</v>
      </c>
      <c r="F388" s="45"/>
      <c r="G388" s="45"/>
      <c r="H388" s="45"/>
      <c r="I388" s="45"/>
      <c r="J388" s="495">
        <f t="shared" si="14"/>
        <v>16897</v>
      </c>
      <c r="K388" s="45">
        <f t="shared" si="15"/>
        <v>1</v>
      </c>
      <c r="L388" s="4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7.75" customHeight="1">
      <c r="A389" s="133"/>
      <c r="B389" s="79"/>
      <c r="C389" s="121"/>
      <c r="D389" s="134" t="s">
        <v>241</v>
      </c>
      <c r="E389" s="496">
        <v>14410</v>
      </c>
      <c r="F389" s="45"/>
      <c r="G389" s="45"/>
      <c r="H389" s="45"/>
      <c r="I389" s="45"/>
      <c r="J389" s="495">
        <f t="shared" si="14"/>
        <v>14410</v>
      </c>
      <c r="K389" s="45">
        <f t="shared" si="15"/>
        <v>1</v>
      </c>
      <c r="L389" s="4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7.75" customHeight="1">
      <c r="A390" s="133"/>
      <c r="B390" s="79"/>
      <c r="C390" s="121"/>
      <c r="D390" s="134" t="s">
        <v>243</v>
      </c>
      <c r="E390" s="496">
        <v>12619</v>
      </c>
      <c r="F390" s="45"/>
      <c r="G390" s="45"/>
      <c r="H390" s="45"/>
      <c r="I390" s="45"/>
      <c r="J390" s="495">
        <f t="shared" si="14"/>
        <v>12619</v>
      </c>
      <c r="K390" s="45">
        <f t="shared" si="15"/>
        <v>1</v>
      </c>
      <c r="L390" s="4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7.75" customHeight="1">
      <c r="A391" s="133"/>
      <c r="B391" s="79"/>
      <c r="C391" s="121"/>
      <c r="D391" s="134" t="s">
        <v>246</v>
      </c>
      <c r="E391" s="496">
        <v>14490</v>
      </c>
      <c r="F391" s="45"/>
      <c r="G391" s="45"/>
      <c r="H391" s="45"/>
      <c r="I391" s="45"/>
      <c r="J391" s="495">
        <f t="shared" si="14"/>
        <v>14490</v>
      </c>
      <c r="K391" s="45">
        <f t="shared" si="15"/>
        <v>1</v>
      </c>
      <c r="L391" s="4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7.75" customHeight="1">
      <c r="A392" s="133"/>
      <c r="B392" s="79"/>
      <c r="C392" s="121"/>
      <c r="D392" s="134" t="s">
        <v>249</v>
      </c>
      <c r="E392" s="496">
        <v>8220</v>
      </c>
      <c r="F392" s="45"/>
      <c r="G392" s="45"/>
      <c r="H392" s="45"/>
      <c r="I392" s="45"/>
      <c r="J392" s="495">
        <f t="shared" si="14"/>
        <v>8220</v>
      </c>
      <c r="K392" s="45">
        <f t="shared" si="15"/>
        <v>1</v>
      </c>
      <c r="L392" s="4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7.75" customHeight="1">
      <c r="A393" s="133"/>
      <c r="B393" s="79"/>
      <c r="C393" s="121"/>
      <c r="D393" s="134" t="s">
        <v>253</v>
      </c>
      <c r="E393" s="496">
        <v>27870</v>
      </c>
      <c r="F393" s="45"/>
      <c r="G393" s="45"/>
      <c r="H393" s="45"/>
      <c r="I393" s="45"/>
      <c r="J393" s="495">
        <f t="shared" si="14"/>
        <v>27870</v>
      </c>
      <c r="K393" s="45">
        <f t="shared" si="15"/>
        <v>1</v>
      </c>
      <c r="L393" s="4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7.75" customHeight="1">
      <c r="A394" s="133"/>
      <c r="B394" s="79"/>
      <c r="C394" s="121"/>
      <c r="D394" s="134" t="s">
        <v>256</v>
      </c>
      <c r="E394" s="496">
        <v>14312</v>
      </c>
      <c r="F394" s="45"/>
      <c r="G394" s="45"/>
      <c r="H394" s="45"/>
      <c r="I394" s="45"/>
      <c r="J394" s="495">
        <f t="shared" si="14"/>
        <v>14312</v>
      </c>
      <c r="K394" s="45">
        <f t="shared" si="15"/>
        <v>1</v>
      </c>
      <c r="L394" s="4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7.75" customHeight="1">
      <c r="A395" s="133"/>
      <c r="B395" s="79"/>
      <c r="C395" s="121"/>
      <c r="D395" s="134" t="s">
        <v>259</v>
      </c>
      <c r="E395" s="496">
        <v>13458</v>
      </c>
      <c r="F395" s="45"/>
      <c r="G395" s="45"/>
      <c r="H395" s="45"/>
      <c r="I395" s="45"/>
      <c r="J395" s="495">
        <f t="shared" si="14"/>
        <v>13458</v>
      </c>
      <c r="K395" s="45">
        <f t="shared" si="15"/>
        <v>1</v>
      </c>
      <c r="L395" s="4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7.75" customHeight="1">
      <c r="A396" s="133"/>
      <c r="B396" s="79"/>
      <c r="C396" s="121"/>
      <c r="D396" s="134" t="s">
        <v>261</v>
      </c>
      <c r="E396" s="496">
        <v>44695</v>
      </c>
      <c r="F396" s="45"/>
      <c r="G396" s="45"/>
      <c r="H396" s="45"/>
      <c r="I396" s="45"/>
      <c r="J396" s="495">
        <f t="shared" si="14"/>
        <v>44695</v>
      </c>
      <c r="K396" s="45">
        <f t="shared" si="15"/>
        <v>1</v>
      </c>
      <c r="L396" s="4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7.75" customHeight="1">
      <c r="A397" s="133"/>
      <c r="B397" s="79"/>
      <c r="C397" s="121"/>
      <c r="D397" s="134" t="s">
        <v>263</v>
      </c>
      <c r="E397" s="496">
        <v>13317</v>
      </c>
      <c r="F397" s="45"/>
      <c r="G397" s="45"/>
      <c r="H397" s="45"/>
      <c r="I397" s="45"/>
      <c r="J397" s="495">
        <f t="shared" si="14"/>
        <v>13317</v>
      </c>
      <c r="K397" s="45">
        <f t="shared" si="15"/>
        <v>1</v>
      </c>
      <c r="L397" s="4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7.75" customHeight="1">
      <c r="A398" s="133"/>
      <c r="B398" s="79"/>
      <c r="C398" s="121"/>
      <c r="D398" s="134" t="s">
        <v>265</v>
      </c>
      <c r="E398" s="496">
        <v>14070</v>
      </c>
      <c r="F398" s="45"/>
      <c r="G398" s="45"/>
      <c r="H398" s="45"/>
      <c r="I398" s="45"/>
      <c r="J398" s="495">
        <f t="shared" si="14"/>
        <v>14070</v>
      </c>
      <c r="K398" s="45">
        <f t="shared" si="15"/>
        <v>1</v>
      </c>
      <c r="L398" s="4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7.75" customHeight="1">
      <c r="A399" s="133"/>
      <c r="B399" s="79"/>
      <c r="C399" s="121"/>
      <c r="D399" s="134" t="s">
        <v>269</v>
      </c>
      <c r="E399" s="496">
        <v>6576</v>
      </c>
      <c r="F399" s="45"/>
      <c r="G399" s="45"/>
      <c r="H399" s="45"/>
      <c r="I399" s="45"/>
      <c r="J399" s="495">
        <f t="shared" si="14"/>
        <v>6576</v>
      </c>
      <c r="K399" s="45">
        <f t="shared" si="15"/>
        <v>1</v>
      </c>
      <c r="L399" s="4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7.75" customHeight="1">
      <c r="A400" s="133"/>
      <c r="B400" s="79"/>
      <c r="C400" s="121"/>
      <c r="D400" s="134" t="s">
        <v>274</v>
      </c>
      <c r="E400" s="496">
        <v>23562</v>
      </c>
      <c r="F400" s="45"/>
      <c r="G400" s="45"/>
      <c r="H400" s="45"/>
      <c r="I400" s="45"/>
      <c r="J400" s="495">
        <f t="shared" si="14"/>
        <v>23562</v>
      </c>
      <c r="K400" s="45">
        <f t="shared" si="15"/>
        <v>1</v>
      </c>
      <c r="L400" s="4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7.75" customHeight="1">
      <c r="A401" s="133"/>
      <c r="B401" s="79"/>
      <c r="C401" s="121"/>
      <c r="D401" s="134" t="s">
        <v>277</v>
      </c>
      <c r="E401" s="496">
        <v>10612</v>
      </c>
      <c r="F401" s="45"/>
      <c r="G401" s="45"/>
      <c r="H401" s="45"/>
      <c r="I401" s="45"/>
      <c r="J401" s="495">
        <f t="shared" si="14"/>
        <v>10612</v>
      </c>
      <c r="K401" s="45">
        <f t="shared" si="15"/>
        <v>1</v>
      </c>
      <c r="L401" s="4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7.75" customHeight="1">
      <c r="A402" s="133"/>
      <c r="B402" s="79"/>
      <c r="C402" s="121"/>
      <c r="D402" s="134" t="s">
        <v>279</v>
      </c>
      <c r="E402" s="496">
        <v>35827</v>
      </c>
      <c r="F402" s="45"/>
      <c r="G402" s="45"/>
      <c r="H402" s="45"/>
      <c r="I402" s="45"/>
      <c r="J402" s="495">
        <f t="shared" si="14"/>
        <v>35827</v>
      </c>
      <c r="K402" s="45">
        <f t="shared" si="15"/>
        <v>1</v>
      </c>
      <c r="L402" s="4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7.75" customHeight="1">
      <c r="A403" s="133"/>
      <c r="B403" s="79"/>
      <c r="C403" s="121"/>
      <c r="D403" s="134" t="s">
        <v>283</v>
      </c>
      <c r="E403" s="496">
        <v>9031</v>
      </c>
      <c r="F403" s="45"/>
      <c r="G403" s="45"/>
      <c r="H403" s="45"/>
      <c r="I403" s="45"/>
      <c r="J403" s="495">
        <f t="shared" si="14"/>
        <v>9031</v>
      </c>
      <c r="K403" s="45">
        <f t="shared" si="15"/>
        <v>1</v>
      </c>
      <c r="L403" s="4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7.75" customHeight="1">
      <c r="A404" s="133"/>
      <c r="B404" s="79"/>
      <c r="C404" s="121"/>
      <c r="D404" s="134" t="s">
        <v>285</v>
      </c>
      <c r="E404" s="496">
        <v>14368</v>
      </c>
      <c r="F404" s="45"/>
      <c r="G404" s="45"/>
      <c r="H404" s="45"/>
      <c r="I404" s="45"/>
      <c r="J404" s="495">
        <f t="shared" si="14"/>
        <v>14368</v>
      </c>
      <c r="K404" s="45">
        <f t="shared" si="15"/>
        <v>1</v>
      </c>
      <c r="L404" s="4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7.75" customHeight="1">
      <c r="A405" s="133"/>
      <c r="B405" s="79"/>
      <c r="C405" s="121"/>
      <c r="D405" s="134" t="s">
        <v>287</v>
      </c>
      <c r="E405" s="496">
        <v>23971</v>
      </c>
      <c r="F405" s="45"/>
      <c r="G405" s="45"/>
      <c r="H405" s="45"/>
      <c r="I405" s="45"/>
      <c r="J405" s="495">
        <f t="shared" si="14"/>
        <v>23971</v>
      </c>
      <c r="K405" s="45">
        <f t="shared" si="15"/>
        <v>1</v>
      </c>
      <c r="L405" s="4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7.75" customHeight="1">
      <c r="A406" s="133"/>
      <c r="B406" s="79"/>
      <c r="C406" s="121"/>
      <c r="D406" s="134" t="s">
        <v>289</v>
      </c>
      <c r="E406" s="496">
        <v>23769</v>
      </c>
      <c r="F406" s="45"/>
      <c r="G406" s="45"/>
      <c r="H406" s="45"/>
      <c r="I406" s="45"/>
      <c r="J406" s="495">
        <f t="shared" si="14"/>
        <v>23769</v>
      </c>
      <c r="K406" s="45">
        <f t="shared" si="15"/>
        <v>1</v>
      </c>
      <c r="L406" s="4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7.75" customHeight="1">
      <c r="A407" s="133"/>
      <c r="B407" s="79"/>
      <c r="C407" s="121"/>
      <c r="D407" s="134" t="s">
        <v>291</v>
      </c>
      <c r="E407" s="496">
        <v>13413</v>
      </c>
      <c r="F407" s="45"/>
      <c r="G407" s="45"/>
      <c r="H407" s="45"/>
      <c r="I407" s="45"/>
      <c r="J407" s="495">
        <f t="shared" si="14"/>
        <v>13413</v>
      </c>
      <c r="K407" s="45">
        <f t="shared" si="15"/>
        <v>1</v>
      </c>
      <c r="L407" s="4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7.75" customHeight="1">
      <c r="A408" s="133"/>
      <c r="B408" s="79"/>
      <c r="C408" s="121"/>
      <c r="D408" s="134" t="s">
        <v>293</v>
      </c>
      <c r="E408" s="496">
        <v>33686</v>
      </c>
      <c r="F408" s="45"/>
      <c r="G408" s="45"/>
      <c r="H408" s="45"/>
      <c r="I408" s="45"/>
      <c r="J408" s="495">
        <f t="shared" si="14"/>
        <v>33686</v>
      </c>
      <c r="K408" s="45">
        <f t="shared" si="15"/>
        <v>1</v>
      </c>
      <c r="L408" s="4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7.75" customHeight="1">
      <c r="A409" s="133"/>
      <c r="B409" s="79"/>
      <c r="C409" s="121"/>
      <c r="D409" s="134" t="s">
        <v>295</v>
      </c>
      <c r="E409" s="496">
        <v>14150</v>
      </c>
      <c r="F409" s="45"/>
      <c r="G409" s="45"/>
      <c r="H409" s="45"/>
      <c r="I409" s="45"/>
      <c r="J409" s="495">
        <f t="shared" si="14"/>
        <v>14150</v>
      </c>
      <c r="K409" s="45">
        <f t="shared" si="15"/>
        <v>1</v>
      </c>
      <c r="L409" s="4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7.75" customHeight="1">
      <c r="A410" s="133"/>
      <c r="B410" s="79"/>
      <c r="C410" s="121"/>
      <c r="D410" s="134" t="s">
        <v>297</v>
      </c>
      <c r="E410" s="496">
        <v>26128</v>
      </c>
      <c r="F410" s="45"/>
      <c r="G410" s="45"/>
      <c r="H410" s="45"/>
      <c r="I410" s="45"/>
      <c r="J410" s="495">
        <f t="shared" si="14"/>
        <v>26128</v>
      </c>
      <c r="K410" s="45">
        <f t="shared" si="15"/>
        <v>1</v>
      </c>
      <c r="L410" s="4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7.75" customHeight="1">
      <c r="A411" s="133"/>
      <c r="B411" s="79"/>
      <c r="C411" s="121"/>
      <c r="D411" s="134" t="s">
        <v>299</v>
      </c>
      <c r="E411" s="496">
        <v>15263</v>
      </c>
      <c r="F411" s="45"/>
      <c r="G411" s="45"/>
      <c r="H411" s="45"/>
      <c r="I411" s="45"/>
      <c r="J411" s="495">
        <f t="shared" si="14"/>
        <v>15263</v>
      </c>
      <c r="K411" s="45">
        <f t="shared" si="15"/>
        <v>1</v>
      </c>
      <c r="L411" s="4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7.75" customHeight="1">
      <c r="A412" s="133"/>
      <c r="B412" s="79"/>
      <c r="C412" s="121"/>
      <c r="D412" s="134" t="s">
        <v>301</v>
      </c>
      <c r="E412" s="496">
        <v>8636</v>
      </c>
      <c r="F412" s="45"/>
      <c r="G412" s="45"/>
      <c r="H412" s="45"/>
      <c r="I412" s="45"/>
      <c r="J412" s="495">
        <f t="shared" si="14"/>
        <v>8636</v>
      </c>
      <c r="K412" s="45">
        <f t="shared" si="15"/>
        <v>1</v>
      </c>
      <c r="L412" s="4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7.75" customHeight="1">
      <c r="A413" s="133"/>
      <c r="B413" s="79"/>
      <c r="C413" s="121"/>
      <c r="D413" s="134" t="s">
        <v>302</v>
      </c>
      <c r="E413" s="496">
        <v>24785</v>
      </c>
      <c r="F413" s="45"/>
      <c r="G413" s="45"/>
      <c r="H413" s="45"/>
      <c r="I413" s="45"/>
      <c r="J413" s="495">
        <f t="shared" si="14"/>
        <v>24785</v>
      </c>
      <c r="K413" s="45">
        <f t="shared" si="15"/>
        <v>1</v>
      </c>
      <c r="L413" s="4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7.75" customHeight="1">
      <c r="A414" s="133"/>
      <c r="B414" s="79"/>
      <c r="C414" s="121"/>
      <c r="D414" s="134" t="s">
        <v>304</v>
      </c>
      <c r="E414" s="496">
        <v>20648</v>
      </c>
      <c r="F414" s="45"/>
      <c r="G414" s="45"/>
      <c r="H414" s="45"/>
      <c r="I414" s="45"/>
      <c r="J414" s="495">
        <f t="shared" si="14"/>
        <v>20648</v>
      </c>
      <c r="K414" s="45">
        <f t="shared" si="15"/>
        <v>1</v>
      </c>
      <c r="L414" s="4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7.75" customHeight="1">
      <c r="A415" s="133"/>
      <c r="B415" s="79"/>
      <c r="C415" s="121"/>
      <c r="D415" s="134" t="s">
        <v>306</v>
      </c>
      <c r="E415" s="496">
        <v>28151</v>
      </c>
      <c r="F415" s="45"/>
      <c r="G415" s="45"/>
      <c r="H415" s="45"/>
      <c r="I415" s="45"/>
      <c r="J415" s="495">
        <f t="shared" si="14"/>
        <v>28151</v>
      </c>
      <c r="K415" s="45">
        <f t="shared" si="15"/>
        <v>1</v>
      </c>
      <c r="L415" s="4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7.75" customHeight="1">
      <c r="A416" s="133"/>
      <c r="B416" s="79"/>
      <c r="C416" s="121"/>
      <c r="D416" s="134" t="s">
        <v>309</v>
      </c>
      <c r="E416" s="496">
        <v>9192</v>
      </c>
      <c r="F416" s="45"/>
      <c r="G416" s="45"/>
      <c r="H416" s="45"/>
      <c r="I416" s="45"/>
      <c r="J416" s="495">
        <f t="shared" si="14"/>
        <v>9192</v>
      </c>
      <c r="K416" s="45">
        <f t="shared" si="15"/>
        <v>1</v>
      </c>
      <c r="L416" s="4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7.75" customHeight="1">
      <c r="A417" s="133"/>
      <c r="B417" s="79"/>
      <c r="C417" s="121"/>
      <c r="D417" s="80" t="s">
        <v>41</v>
      </c>
      <c r="E417" s="500">
        <f>SUM(E376:E416)</f>
        <v>777967</v>
      </c>
      <c r="F417" s="45"/>
      <c r="G417" s="45"/>
      <c r="H417" s="45"/>
      <c r="I417" s="45"/>
      <c r="J417" s="495">
        <f>SUM(J376:J416)</f>
        <v>777967</v>
      </c>
      <c r="K417" s="45">
        <f t="shared" si="15"/>
        <v>1</v>
      </c>
      <c r="L417" s="4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435"/>
      <c r="B418" s="79"/>
      <c r="C418" s="501"/>
      <c r="D418" s="455"/>
      <c r="E418" s="433"/>
      <c r="F418" s="329"/>
      <c r="G418" s="94"/>
      <c r="H418" s="291"/>
      <c r="I418" s="71"/>
      <c r="J418" s="71"/>
      <c r="K418" s="71"/>
      <c r="L418" s="71"/>
      <c r="M418" s="71"/>
      <c r="N418" s="71"/>
      <c r="O418" s="71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306"/>
      <c r="B419" s="1132" t="s">
        <v>162</v>
      </c>
      <c r="C419" s="1122"/>
      <c r="D419" s="1130"/>
      <c r="E419" s="70"/>
      <c r="F419" s="70"/>
      <c r="G419" s="502"/>
      <c r="H419" s="503"/>
      <c r="I419" s="504"/>
      <c r="J419" s="504"/>
      <c r="K419" s="504"/>
      <c r="L419" s="505"/>
      <c r="M419" s="506" t="s">
        <v>568</v>
      </c>
      <c r="N419" s="506" t="s">
        <v>568</v>
      </c>
      <c r="O419" s="506" t="s">
        <v>568</v>
      </c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07"/>
      <c r="B420" s="1132" t="s">
        <v>649</v>
      </c>
      <c r="C420" s="1122"/>
      <c r="D420" s="1130"/>
      <c r="E420" s="70"/>
      <c r="F420" s="429"/>
      <c r="G420" s="70"/>
      <c r="H420" s="508"/>
      <c r="I420" s="504"/>
      <c r="J420" s="504"/>
      <c r="K420" s="504"/>
      <c r="L420" s="505"/>
      <c r="M420" s="71"/>
      <c r="N420" s="71"/>
      <c r="O420" s="71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07"/>
      <c r="B421" s="79" t="s">
        <v>587</v>
      </c>
      <c r="C421" s="465">
        <v>80</v>
      </c>
      <c r="D421" s="509" t="s">
        <v>523</v>
      </c>
      <c r="E421" s="70"/>
      <c r="F421" s="429"/>
      <c r="G421" s="70"/>
      <c r="H421" s="71"/>
      <c r="I421" s="71"/>
      <c r="J421" s="71"/>
      <c r="K421" s="71"/>
      <c r="L421" s="71"/>
      <c r="M421" s="71"/>
      <c r="N421" s="71"/>
      <c r="O421" s="71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07"/>
      <c r="B422" s="79" t="s">
        <v>450</v>
      </c>
      <c r="C422" s="465">
        <v>62</v>
      </c>
      <c r="D422" s="509" t="s">
        <v>523</v>
      </c>
      <c r="E422" s="70"/>
      <c r="F422" s="429"/>
      <c r="G422" s="70"/>
      <c r="H422" s="510"/>
      <c r="I422" s="71"/>
      <c r="J422" s="71"/>
      <c r="K422" s="71"/>
      <c r="L422" s="71"/>
      <c r="M422" s="71"/>
      <c r="N422" s="71"/>
      <c r="O422" s="71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07"/>
      <c r="B423" s="79" t="s">
        <v>589</v>
      </c>
      <c r="C423" s="465">
        <v>35</v>
      </c>
      <c r="D423" s="509" t="s">
        <v>523</v>
      </c>
      <c r="E423" s="70"/>
      <c r="F423" s="429"/>
      <c r="G423" s="70"/>
      <c r="H423" s="510"/>
      <c r="I423" s="71"/>
      <c r="J423" s="71"/>
      <c r="K423" s="71"/>
      <c r="L423" s="71"/>
      <c r="M423" s="71"/>
      <c r="N423" s="71"/>
      <c r="O423" s="71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07"/>
      <c r="B424" s="79" t="s">
        <v>650</v>
      </c>
      <c r="C424" s="465">
        <f>C421+C422+C423</f>
        <v>177</v>
      </c>
      <c r="D424" s="509" t="s">
        <v>523</v>
      </c>
      <c r="E424" s="429"/>
      <c r="F424" s="429"/>
      <c r="G424" s="511"/>
      <c r="H424" s="510"/>
      <c r="I424" s="71"/>
      <c r="J424" s="71"/>
      <c r="K424" s="71"/>
      <c r="L424" s="71"/>
      <c r="M424" s="71"/>
      <c r="N424" s="71"/>
      <c r="O424" s="71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7.75" customHeight="1">
      <c r="A425" s="133"/>
      <c r="B425" s="79"/>
      <c r="C425" s="121"/>
      <c r="D425" s="134" t="s">
        <v>202</v>
      </c>
      <c r="E425" s="512" t="s">
        <v>628</v>
      </c>
      <c r="F425" s="45"/>
      <c r="G425" s="45"/>
      <c r="H425" s="45"/>
      <c r="I425" s="45"/>
      <c r="J425" s="45">
        <f t="shared" ref="J425:J465" si="16">SUM(E425:I425)</f>
        <v>0</v>
      </c>
      <c r="K425" s="45" t="e">
        <f t="shared" ref="K425:K466" si="17">J425/E425</f>
        <v>#VALUE!</v>
      </c>
      <c r="L425" s="4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7.75" customHeight="1">
      <c r="A426" s="133"/>
      <c r="B426" s="79"/>
      <c r="C426" s="121"/>
      <c r="D426" s="134" t="s">
        <v>205</v>
      </c>
      <c r="E426" s="512" t="s">
        <v>628</v>
      </c>
      <c r="F426" s="45"/>
      <c r="G426" s="45"/>
      <c r="H426" s="45"/>
      <c r="I426" s="45"/>
      <c r="J426" s="45">
        <f t="shared" si="16"/>
        <v>0</v>
      </c>
      <c r="K426" s="45" t="e">
        <f t="shared" si="17"/>
        <v>#VALUE!</v>
      </c>
      <c r="L426" s="4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7.75" customHeight="1">
      <c r="A427" s="133"/>
      <c r="B427" s="79"/>
      <c r="C427" s="121"/>
      <c r="D427" s="134" t="s">
        <v>210</v>
      </c>
      <c r="E427" s="512" t="s">
        <v>628</v>
      </c>
      <c r="F427" s="45"/>
      <c r="G427" s="45"/>
      <c r="H427" s="45"/>
      <c r="I427" s="45"/>
      <c r="J427" s="45">
        <f t="shared" si="16"/>
        <v>0</v>
      </c>
      <c r="K427" s="45" t="e">
        <f t="shared" si="17"/>
        <v>#VALUE!</v>
      </c>
      <c r="L427" s="4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7.75" customHeight="1">
      <c r="A428" s="133"/>
      <c r="B428" s="79"/>
      <c r="C428" s="121"/>
      <c r="D428" s="134" t="s">
        <v>213</v>
      </c>
      <c r="E428" s="512">
        <v>10</v>
      </c>
      <c r="F428" s="45"/>
      <c r="G428" s="45"/>
      <c r="H428" s="45"/>
      <c r="I428" s="45"/>
      <c r="J428" s="45">
        <f t="shared" si="16"/>
        <v>10</v>
      </c>
      <c r="K428" s="45">
        <f t="shared" si="17"/>
        <v>1</v>
      </c>
      <c r="L428" s="4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7.75" customHeight="1">
      <c r="A429" s="133"/>
      <c r="B429" s="79"/>
      <c r="C429" s="121"/>
      <c r="D429" s="134" t="s">
        <v>216</v>
      </c>
      <c r="E429" s="512" t="s">
        <v>628</v>
      </c>
      <c r="F429" s="45"/>
      <c r="G429" s="45"/>
      <c r="H429" s="45"/>
      <c r="I429" s="45"/>
      <c r="J429" s="45">
        <f t="shared" si="16"/>
        <v>0</v>
      </c>
      <c r="K429" s="45" t="e">
        <f t="shared" si="17"/>
        <v>#VALUE!</v>
      </c>
      <c r="L429" s="4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7.75" customHeight="1">
      <c r="A430" s="133"/>
      <c r="B430" s="79"/>
      <c r="C430" s="121"/>
      <c r="D430" s="134" t="s">
        <v>218</v>
      </c>
      <c r="E430" s="512" t="s">
        <v>628</v>
      </c>
      <c r="F430" s="45"/>
      <c r="G430" s="45"/>
      <c r="H430" s="45"/>
      <c r="I430" s="45"/>
      <c r="J430" s="45">
        <f t="shared" si="16"/>
        <v>0</v>
      </c>
      <c r="K430" s="45" t="e">
        <f t="shared" si="17"/>
        <v>#VALUE!</v>
      </c>
      <c r="L430" s="4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7.75" customHeight="1">
      <c r="A431" s="133"/>
      <c r="B431" s="79"/>
      <c r="C431" s="121"/>
      <c r="D431" s="134" t="s">
        <v>220</v>
      </c>
      <c r="E431" s="512" t="s">
        <v>628</v>
      </c>
      <c r="F431" s="45"/>
      <c r="G431" s="45"/>
      <c r="H431" s="45"/>
      <c r="I431" s="45"/>
      <c r="J431" s="45">
        <f t="shared" si="16"/>
        <v>0</v>
      </c>
      <c r="K431" s="45" t="e">
        <f t="shared" si="17"/>
        <v>#VALUE!</v>
      </c>
      <c r="L431" s="4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7.75" customHeight="1">
      <c r="A432" s="133"/>
      <c r="B432" s="79"/>
      <c r="C432" s="121"/>
      <c r="D432" s="134" t="s">
        <v>223</v>
      </c>
      <c r="E432" s="512" t="s">
        <v>628</v>
      </c>
      <c r="F432" s="45"/>
      <c r="G432" s="45"/>
      <c r="H432" s="45"/>
      <c r="I432" s="45"/>
      <c r="J432" s="45">
        <f t="shared" si="16"/>
        <v>0</v>
      </c>
      <c r="K432" s="45" t="e">
        <f t="shared" si="17"/>
        <v>#VALUE!</v>
      </c>
      <c r="L432" s="4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7.75" customHeight="1">
      <c r="A433" s="133"/>
      <c r="B433" s="79"/>
      <c r="C433" s="121"/>
      <c r="D433" s="134" t="s">
        <v>225</v>
      </c>
      <c r="E433" s="512" t="s">
        <v>628</v>
      </c>
      <c r="F433" s="45"/>
      <c r="G433" s="45"/>
      <c r="H433" s="45"/>
      <c r="I433" s="45"/>
      <c r="J433" s="45">
        <f t="shared" si="16"/>
        <v>0</v>
      </c>
      <c r="K433" s="45" t="e">
        <f t="shared" si="17"/>
        <v>#VALUE!</v>
      </c>
      <c r="L433" s="4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7.75" customHeight="1">
      <c r="A434" s="133"/>
      <c r="B434" s="79"/>
      <c r="C434" s="121"/>
      <c r="D434" s="134" t="s">
        <v>227</v>
      </c>
      <c r="E434" s="512" t="s">
        <v>628</v>
      </c>
      <c r="F434" s="45"/>
      <c r="G434" s="45"/>
      <c r="H434" s="45"/>
      <c r="I434" s="45"/>
      <c r="J434" s="45">
        <f t="shared" si="16"/>
        <v>0</v>
      </c>
      <c r="K434" s="45" t="e">
        <f t="shared" si="17"/>
        <v>#VALUE!</v>
      </c>
      <c r="L434" s="4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7.75" customHeight="1">
      <c r="A435" s="133"/>
      <c r="B435" s="79"/>
      <c r="C435" s="121"/>
      <c r="D435" s="134" t="s">
        <v>229</v>
      </c>
      <c r="E435" s="512" t="s">
        <v>628</v>
      </c>
      <c r="F435" s="45"/>
      <c r="G435" s="45"/>
      <c r="H435" s="45"/>
      <c r="I435" s="45"/>
      <c r="J435" s="45">
        <f t="shared" si="16"/>
        <v>0</v>
      </c>
      <c r="K435" s="45" t="e">
        <f t="shared" si="17"/>
        <v>#VALUE!</v>
      </c>
      <c r="L435" s="4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7.75" customHeight="1">
      <c r="A436" s="133"/>
      <c r="B436" s="79"/>
      <c r="C436" s="121"/>
      <c r="D436" s="134" t="s">
        <v>234</v>
      </c>
      <c r="E436" s="512">
        <v>22</v>
      </c>
      <c r="F436" s="45"/>
      <c r="G436" s="45"/>
      <c r="H436" s="45"/>
      <c r="I436" s="45"/>
      <c r="J436" s="45">
        <f t="shared" si="16"/>
        <v>22</v>
      </c>
      <c r="K436" s="45">
        <f t="shared" si="17"/>
        <v>1</v>
      </c>
      <c r="L436" s="4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7.75" customHeight="1">
      <c r="A437" s="133"/>
      <c r="B437" s="79"/>
      <c r="C437" s="121"/>
      <c r="D437" s="134" t="s">
        <v>236</v>
      </c>
      <c r="E437" s="512" t="s">
        <v>628</v>
      </c>
      <c r="F437" s="45"/>
      <c r="G437" s="45"/>
      <c r="H437" s="45"/>
      <c r="I437" s="45"/>
      <c r="J437" s="45">
        <f t="shared" si="16"/>
        <v>0</v>
      </c>
      <c r="K437" s="45" t="e">
        <f t="shared" si="17"/>
        <v>#VALUE!</v>
      </c>
      <c r="L437" s="4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7.75" customHeight="1">
      <c r="A438" s="133"/>
      <c r="B438" s="79"/>
      <c r="C438" s="121"/>
      <c r="D438" s="134" t="s">
        <v>241</v>
      </c>
      <c r="E438" s="512" t="s">
        <v>628</v>
      </c>
      <c r="F438" s="45"/>
      <c r="G438" s="45"/>
      <c r="H438" s="45"/>
      <c r="I438" s="45"/>
      <c r="J438" s="45">
        <f t="shared" si="16"/>
        <v>0</v>
      </c>
      <c r="K438" s="45" t="e">
        <f t="shared" si="17"/>
        <v>#VALUE!</v>
      </c>
      <c r="L438" s="4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7.75" customHeight="1">
      <c r="A439" s="133"/>
      <c r="B439" s="79"/>
      <c r="C439" s="121"/>
      <c r="D439" s="134" t="s">
        <v>243</v>
      </c>
      <c r="E439" s="512" t="s">
        <v>628</v>
      </c>
      <c r="F439" s="45"/>
      <c r="G439" s="45"/>
      <c r="H439" s="45"/>
      <c r="I439" s="45"/>
      <c r="J439" s="45">
        <f t="shared" si="16"/>
        <v>0</v>
      </c>
      <c r="K439" s="45" t="e">
        <f t="shared" si="17"/>
        <v>#VALUE!</v>
      </c>
      <c r="L439" s="4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7.75" customHeight="1">
      <c r="A440" s="133"/>
      <c r="B440" s="79"/>
      <c r="C440" s="121"/>
      <c r="D440" s="134" t="s">
        <v>246</v>
      </c>
      <c r="E440" s="512" t="s">
        <v>628</v>
      </c>
      <c r="F440" s="45"/>
      <c r="G440" s="45"/>
      <c r="H440" s="45"/>
      <c r="I440" s="45"/>
      <c r="J440" s="45">
        <f t="shared" si="16"/>
        <v>0</v>
      </c>
      <c r="K440" s="45" t="e">
        <f t="shared" si="17"/>
        <v>#VALUE!</v>
      </c>
      <c r="L440" s="4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7.75" customHeight="1">
      <c r="A441" s="133"/>
      <c r="B441" s="79"/>
      <c r="C441" s="121"/>
      <c r="D441" s="134" t="s">
        <v>249</v>
      </c>
      <c r="E441" s="512" t="s">
        <v>628</v>
      </c>
      <c r="F441" s="45"/>
      <c r="G441" s="45"/>
      <c r="H441" s="45"/>
      <c r="I441" s="45"/>
      <c r="J441" s="45">
        <f t="shared" si="16"/>
        <v>0</v>
      </c>
      <c r="K441" s="45" t="e">
        <f t="shared" si="17"/>
        <v>#VALUE!</v>
      </c>
      <c r="L441" s="4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7.75" customHeight="1">
      <c r="A442" s="133"/>
      <c r="B442" s="79"/>
      <c r="C442" s="121"/>
      <c r="D442" s="134" t="s">
        <v>253</v>
      </c>
      <c r="E442" s="512">
        <v>16</v>
      </c>
      <c r="F442" s="45"/>
      <c r="G442" s="45"/>
      <c r="H442" s="45"/>
      <c r="I442" s="45"/>
      <c r="J442" s="45">
        <f t="shared" si="16"/>
        <v>16</v>
      </c>
      <c r="K442" s="45">
        <f t="shared" si="17"/>
        <v>1</v>
      </c>
      <c r="L442" s="4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7.75" customHeight="1">
      <c r="A443" s="133"/>
      <c r="B443" s="79"/>
      <c r="C443" s="121"/>
      <c r="D443" s="134" t="s">
        <v>256</v>
      </c>
      <c r="E443" s="512" t="s">
        <v>628</v>
      </c>
      <c r="F443" s="45"/>
      <c r="G443" s="45"/>
      <c r="H443" s="45"/>
      <c r="I443" s="45"/>
      <c r="J443" s="45">
        <f t="shared" si="16"/>
        <v>0</v>
      </c>
      <c r="K443" s="45" t="e">
        <f t="shared" si="17"/>
        <v>#VALUE!</v>
      </c>
      <c r="L443" s="4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7.75" customHeight="1">
      <c r="A444" s="133"/>
      <c r="B444" s="79"/>
      <c r="C444" s="121"/>
      <c r="D444" s="134" t="s">
        <v>259</v>
      </c>
      <c r="E444" s="512" t="s">
        <v>628</v>
      </c>
      <c r="F444" s="45"/>
      <c r="G444" s="45"/>
      <c r="H444" s="45"/>
      <c r="I444" s="45"/>
      <c r="J444" s="45">
        <f t="shared" si="16"/>
        <v>0</v>
      </c>
      <c r="K444" s="45" t="e">
        <f t="shared" si="17"/>
        <v>#VALUE!</v>
      </c>
      <c r="L444" s="4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7.75" customHeight="1">
      <c r="A445" s="133"/>
      <c r="B445" s="79"/>
      <c r="C445" s="121"/>
      <c r="D445" s="134" t="s">
        <v>261</v>
      </c>
      <c r="E445" s="512">
        <v>2</v>
      </c>
      <c r="F445" s="45"/>
      <c r="G445" s="45"/>
      <c r="H445" s="45"/>
      <c r="I445" s="45"/>
      <c r="J445" s="45">
        <f t="shared" si="16"/>
        <v>2</v>
      </c>
      <c r="K445" s="45">
        <f t="shared" si="17"/>
        <v>1</v>
      </c>
      <c r="L445" s="4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7.75" customHeight="1">
      <c r="A446" s="133"/>
      <c r="B446" s="79"/>
      <c r="C446" s="121"/>
      <c r="D446" s="134" t="s">
        <v>263</v>
      </c>
      <c r="E446" s="512" t="s">
        <v>628</v>
      </c>
      <c r="F446" s="45"/>
      <c r="G446" s="45"/>
      <c r="H446" s="45"/>
      <c r="I446" s="45"/>
      <c r="J446" s="45">
        <f t="shared" si="16"/>
        <v>0</v>
      </c>
      <c r="K446" s="45" t="e">
        <f t="shared" si="17"/>
        <v>#VALUE!</v>
      </c>
      <c r="L446" s="4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7.75" customHeight="1">
      <c r="A447" s="133"/>
      <c r="B447" s="79"/>
      <c r="C447" s="121"/>
      <c r="D447" s="134" t="s">
        <v>265</v>
      </c>
      <c r="E447" s="512" t="s">
        <v>628</v>
      </c>
      <c r="F447" s="45"/>
      <c r="G447" s="45"/>
      <c r="H447" s="45"/>
      <c r="I447" s="45"/>
      <c r="J447" s="45">
        <f t="shared" si="16"/>
        <v>0</v>
      </c>
      <c r="K447" s="45" t="e">
        <f t="shared" si="17"/>
        <v>#VALUE!</v>
      </c>
      <c r="L447" s="4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7.75" customHeight="1">
      <c r="A448" s="133"/>
      <c r="B448" s="79"/>
      <c r="C448" s="121"/>
      <c r="D448" s="134" t="s">
        <v>269</v>
      </c>
      <c r="E448" s="512" t="s">
        <v>628</v>
      </c>
      <c r="F448" s="45"/>
      <c r="G448" s="45"/>
      <c r="H448" s="45"/>
      <c r="I448" s="45"/>
      <c r="J448" s="45">
        <f t="shared" si="16"/>
        <v>0</v>
      </c>
      <c r="K448" s="45" t="e">
        <f t="shared" si="17"/>
        <v>#VALUE!</v>
      </c>
      <c r="L448" s="4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7.75" customHeight="1">
      <c r="A449" s="133"/>
      <c r="B449" s="79"/>
      <c r="C449" s="121"/>
      <c r="D449" s="134" t="s">
        <v>274</v>
      </c>
      <c r="E449" s="512">
        <v>8</v>
      </c>
      <c r="F449" s="45"/>
      <c r="G449" s="45"/>
      <c r="H449" s="45"/>
      <c r="I449" s="45"/>
      <c r="J449" s="45">
        <f t="shared" si="16"/>
        <v>8</v>
      </c>
      <c r="K449" s="45">
        <f t="shared" si="17"/>
        <v>1</v>
      </c>
      <c r="L449" s="4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7.75" customHeight="1">
      <c r="A450" s="133"/>
      <c r="B450" s="79"/>
      <c r="C450" s="121"/>
      <c r="D450" s="134" t="s">
        <v>277</v>
      </c>
      <c r="E450" s="512" t="s">
        <v>628</v>
      </c>
      <c r="F450" s="45"/>
      <c r="G450" s="45"/>
      <c r="H450" s="45"/>
      <c r="I450" s="45"/>
      <c r="J450" s="45">
        <f t="shared" si="16"/>
        <v>0</v>
      </c>
      <c r="K450" s="45" t="e">
        <f t="shared" si="17"/>
        <v>#VALUE!</v>
      </c>
      <c r="L450" s="4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7.75" customHeight="1">
      <c r="A451" s="133"/>
      <c r="B451" s="79"/>
      <c r="C451" s="121"/>
      <c r="D451" s="134" t="s">
        <v>279</v>
      </c>
      <c r="E451" s="512" t="s">
        <v>628</v>
      </c>
      <c r="F451" s="45"/>
      <c r="G451" s="45"/>
      <c r="H451" s="45"/>
      <c r="I451" s="45"/>
      <c r="J451" s="45">
        <f t="shared" si="16"/>
        <v>0</v>
      </c>
      <c r="K451" s="45" t="e">
        <f t="shared" si="17"/>
        <v>#VALUE!</v>
      </c>
      <c r="L451" s="4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7.75" customHeight="1">
      <c r="A452" s="133"/>
      <c r="B452" s="79"/>
      <c r="C452" s="121"/>
      <c r="D452" s="134" t="s">
        <v>283</v>
      </c>
      <c r="E452" s="512" t="s">
        <v>628</v>
      </c>
      <c r="F452" s="45"/>
      <c r="G452" s="45"/>
      <c r="H452" s="45"/>
      <c r="I452" s="45"/>
      <c r="J452" s="45">
        <f t="shared" si="16"/>
        <v>0</v>
      </c>
      <c r="K452" s="45" t="e">
        <f t="shared" si="17"/>
        <v>#VALUE!</v>
      </c>
      <c r="L452" s="4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7.75" customHeight="1">
      <c r="A453" s="133"/>
      <c r="B453" s="79"/>
      <c r="C453" s="121"/>
      <c r="D453" s="134" t="s">
        <v>285</v>
      </c>
      <c r="E453" s="512" t="s">
        <v>628</v>
      </c>
      <c r="F453" s="45"/>
      <c r="G453" s="45"/>
      <c r="H453" s="45"/>
      <c r="I453" s="45"/>
      <c r="J453" s="45">
        <f t="shared" si="16"/>
        <v>0</v>
      </c>
      <c r="K453" s="45" t="e">
        <f t="shared" si="17"/>
        <v>#VALUE!</v>
      </c>
      <c r="L453" s="4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7.75" customHeight="1">
      <c r="A454" s="133"/>
      <c r="B454" s="79"/>
      <c r="C454" s="121"/>
      <c r="D454" s="134" t="s">
        <v>287</v>
      </c>
      <c r="E454" s="512" t="s">
        <v>628</v>
      </c>
      <c r="F454" s="45"/>
      <c r="G454" s="45"/>
      <c r="H454" s="45"/>
      <c r="I454" s="45"/>
      <c r="J454" s="45">
        <f t="shared" si="16"/>
        <v>0</v>
      </c>
      <c r="K454" s="45" t="e">
        <f t="shared" si="17"/>
        <v>#VALUE!</v>
      </c>
      <c r="L454" s="4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7.75" customHeight="1">
      <c r="A455" s="133"/>
      <c r="B455" s="79"/>
      <c r="C455" s="121"/>
      <c r="D455" s="134" t="s">
        <v>289</v>
      </c>
      <c r="E455" s="512">
        <v>4</v>
      </c>
      <c r="F455" s="45"/>
      <c r="G455" s="45"/>
      <c r="H455" s="45"/>
      <c r="I455" s="45"/>
      <c r="J455" s="45">
        <f t="shared" si="16"/>
        <v>4</v>
      </c>
      <c r="K455" s="45">
        <f t="shared" si="17"/>
        <v>1</v>
      </c>
      <c r="L455" s="4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7.75" customHeight="1">
      <c r="A456" s="133"/>
      <c r="B456" s="79"/>
      <c r="C456" s="121"/>
      <c r="D456" s="134" t="s">
        <v>291</v>
      </c>
      <c r="E456" s="512" t="s">
        <v>628</v>
      </c>
      <c r="F456" s="45"/>
      <c r="G456" s="45"/>
      <c r="H456" s="45"/>
      <c r="I456" s="45"/>
      <c r="J456" s="45">
        <f t="shared" si="16"/>
        <v>0</v>
      </c>
      <c r="K456" s="45" t="e">
        <f t="shared" si="17"/>
        <v>#VALUE!</v>
      </c>
      <c r="L456" s="4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7.75" customHeight="1">
      <c r="A457" s="133"/>
      <c r="B457" s="79"/>
      <c r="C457" s="121"/>
      <c r="D457" s="134" t="s">
        <v>293</v>
      </c>
      <c r="E457" s="512" t="s">
        <v>628</v>
      </c>
      <c r="F457" s="45"/>
      <c r="G457" s="45"/>
      <c r="H457" s="45"/>
      <c r="I457" s="45"/>
      <c r="J457" s="45">
        <f t="shared" si="16"/>
        <v>0</v>
      </c>
      <c r="K457" s="45" t="e">
        <f t="shared" si="17"/>
        <v>#VALUE!</v>
      </c>
      <c r="L457" s="4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7.75" customHeight="1">
      <c r="A458" s="133"/>
      <c r="B458" s="79"/>
      <c r="C458" s="121"/>
      <c r="D458" s="134" t="s">
        <v>295</v>
      </c>
      <c r="E458" s="512" t="s">
        <v>628</v>
      </c>
      <c r="F458" s="45"/>
      <c r="G458" s="45"/>
      <c r="H458" s="45"/>
      <c r="I458" s="45"/>
      <c r="J458" s="45">
        <f t="shared" si="16"/>
        <v>0</v>
      </c>
      <c r="K458" s="45" t="e">
        <f t="shared" si="17"/>
        <v>#VALUE!</v>
      </c>
      <c r="L458" s="4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7.75" customHeight="1">
      <c r="A459" s="133"/>
      <c r="B459" s="79"/>
      <c r="C459" s="121"/>
      <c r="D459" s="134" t="s">
        <v>297</v>
      </c>
      <c r="E459" s="512" t="s">
        <v>628</v>
      </c>
      <c r="F459" s="45"/>
      <c r="G459" s="45"/>
      <c r="H459" s="45"/>
      <c r="I459" s="45"/>
      <c r="J459" s="45">
        <f t="shared" si="16"/>
        <v>0</v>
      </c>
      <c r="K459" s="45" t="e">
        <f t="shared" si="17"/>
        <v>#VALUE!</v>
      </c>
      <c r="L459" s="4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7.75" customHeight="1">
      <c r="A460" s="133"/>
      <c r="B460" s="79"/>
      <c r="C460" s="121"/>
      <c r="D460" s="134" t="s">
        <v>299</v>
      </c>
      <c r="E460" s="512" t="s">
        <v>628</v>
      </c>
      <c r="F460" s="45"/>
      <c r="G460" s="45"/>
      <c r="H460" s="45"/>
      <c r="I460" s="45"/>
      <c r="J460" s="45">
        <f t="shared" si="16"/>
        <v>0</v>
      </c>
      <c r="K460" s="45" t="e">
        <f t="shared" si="17"/>
        <v>#VALUE!</v>
      </c>
      <c r="L460" s="4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7.75" customHeight="1">
      <c r="A461" s="133"/>
      <c r="B461" s="79"/>
      <c r="C461" s="121"/>
      <c r="D461" s="134" t="s">
        <v>301</v>
      </c>
      <c r="E461" s="512" t="s">
        <v>628</v>
      </c>
      <c r="F461" s="45"/>
      <c r="G461" s="45"/>
      <c r="H461" s="45"/>
      <c r="I461" s="45"/>
      <c r="J461" s="45">
        <f t="shared" si="16"/>
        <v>0</v>
      </c>
      <c r="K461" s="45" t="e">
        <f t="shared" si="17"/>
        <v>#VALUE!</v>
      </c>
      <c r="L461" s="4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7.75" customHeight="1">
      <c r="A462" s="133"/>
      <c r="B462" s="79"/>
      <c r="C462" s="121"/>
      <c r="D462" s="134" t="s">
        <v>302</v>
      </c>
      <c r="E462" s="512" t="s">
        <v>628</v>
      </c>
      <c r="F462" s="45"/>
      <c r="G462" s="45"/>
      <c r="H462" s="45"/>
      <c r="I462" s="45"/>
      <c r="J462" s="45">
        <f t="shared" si="16"/>
        <v>0</v>
      </c>
      <c r="K462" s="45" t="e">
        <f t="shared" si="17"/>
        <v>#VALUE!</v>
      </c>
      <c r="L462" s="4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7.75" customHeight="1">
      <c r="A463" s="133"/>
      <c r="B463" s="79"/>
      <c r="C463" s="121"/>
      <c r="D463" s="134" t="s">
        <v>304</v>
      </c>
      <c r="E463" s="512" t="s">
        <v>628</v>
      </c>
      <c r="F463" s="45"/>
      <c r="G463" s="45"/>
      <c r="H463" s="45"/>
      <c r="I463" s="45"/>
      <c r="J463" s="45">
        <f t="shared" si="16"/>
        <v>0</v>
      </c>
      <c r="K463" s="45" t="e">
        <f t="shared" si="17"/>
        <v>#VALUE!</v>
      </c>
      <c r="L463" s="4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7.75" customHeight="1">
      <c r="A464" s="133"/>
      <c r="B464" s="79"/>
      <c r="C464" s="121"/>
      <c r="D464" s="134" t="s">
        <v>306</v>
      </c>
      <c r="E464" s="512" t="s">
        <v>628</v>
      </c>
      <c r="F464" s="45"/>
      <c r="G464" s="45"/>
      <c r="H464" s="45"/>
      <c r="I464" s="45"/>
      <c r="J464" s="45">
        <f t="shared" si="16"/>
        <v>0</v>
      </c>
      <c r="K464" s="45" t="e">
        <f t="shared" si="17"/>
        <v>#VALUE!</v>
      </c>
      <c r="L464" s="4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7.75" customHeight="1">
      <c r="A465" s="133"/>
      <c r="B465" s="79"/>
      <c r="C465" s="121"/>
      <c r="D465" s="134" t="s">
        <v>309</v>
      </c>
      <c r="E465" s="512" t="s">
        <v>628</v>
      </c>
      <c r="F465" s="45"/>
      <c r="G465" s="45"/>
      <c r="H465" s="45"/>
      <c r="I465" s="45"/>
      <c r="J465" s="45">
        <f t="shared" si="16"/>
        <v>0</v>
      </c>
      <c r="K465" s="45" t="e">
        <f t="shared" si="17"/>
        <v>#VALUE!</v>
      </c>
      <c r="L465" s="4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7.75" customHeight="1">
      <c r="A466" s="133"/>
      <c r="B466" s="79"/>
      <c r="C466" s="121"/>
      <c r="D466" s="80" t="s">
        <v>41</v>
      </c>
      <c r="E466" s="485">
        <f>SUM(E425:E465)</f>
        <v>62</v>
      </c>
      <c r="F466" s="45"/>
      <c r="G466" s="45"/>
      <c r="H466" s="45"/>
      <c r="I466" s="45"/>
      <c r="J466" s="45">
        <f>SUM(J425:J465)</f>
        <v>62</v>
      </c>
      <c r="K466" s="45">
        <f t="shared" si="17"/>
        <v>1</v>
      </c>
      <c r="L466" s="4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306"/>
      <c r="B467" s="79"/>
      <c r="C467" s="121"/>
      <c r="D467" s="455"/>
      <c r="E467" s="433"/>
      <c r="F467" s="329"/>
      <c r="G467" s="94"/>
      <c r="H467" s="71"/>
      <c r="I467" s="71"/>
      <c r="J467" s="71"/>
      <c r="K467" s="71"/>
      <c r="L467" s="71"/>
      <c r="M467" s="71"/>
      <c r="N467" s="71"/>
      <c r="O467" s="71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306"/>
      <c r="B468" s="1132" t="s">
        <v>163</v>
      </c>
      <c r="C468" s="1122"/>
      <c r="D468" s="1130"/>
      <c r="E468" s="70"/>
      <c r="F468" s="70"/>
      <c r="G468" s="502"/>
      <c r="H468" s="508"/>
      <c r="I468" s="504"/>
      <c r="J468" s="504"/>
      <c r="K468" s="504"/>
      <c r="L468" s="505"/>
      <c r="M468" s="506" t="s">
        <v>568</v>
      </c>
      <c r="N468" s="506" t="s">
        <v>568</v>
      </c>
      <c r="O468" s="506" t="s">
        <v>568</v>
      </c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106"/>
      <c r="B469" s="1132" t="s">
        <v>651</v>
      </c>
      <c r="C469" s="1122"/>
      <c r="D469" s="1130"/>
      <c r="E469" s="70"/>
      <c r="F469" s="429"/>
      <c r="G469" s="70"/>
      <c r="H469" s="508"/>
      <c r="I469" s="504"/>
      <c r="J469" s="504"/>
      <c r="K469" s="504"/>
      <c r="L469" s="505"/>
      <c r="M469" s="71"/>
      <c r="N469" s="71"/>
      <c r="O469" s="71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364"/>
      <c r="B470" s="79" t="s">
        <v>449</v>
      </c>
      <c r="C470" s="465">
        <v>75</v>
      </c>
      <c r="D470" s="509" t="s">
        <v>652</v>
      </c>
      <c r="E470" s="70"/>
      <c r="F470" s="429"/>
      <c r="G470" s="70"/>
      <c r="H470" s="71"/>
      <c r="I470" s="71"/>
      <c r="J470" s="71"/>
      <c r="K470" s="71"/>
      <c r="L470" s="71"/>
      <c r="M470" s="71"/>
      <c r="N470" s="71"/>
      <c r="O470" s="71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364"/>
      <c r="B471" s="79" t="s">
        <v>588</v>
      </c>
      <c r="C471" s="465">
        <v>48</v>
      </c>
      <c r="D471" s="513" t="s">
        <v>653</v>
      </c>
      <c r="E471" s="70"/>
      <c r="F471" s="429"/>
      <c r="G471" s="70"/>
      <c r="H471" s="510"/>
      <c r="I471" s="71"/>
      <c r="J471" s="71"/>
      <c r="K471" s="71"/>
      <c r="L471" s="71"/>
      <c r="M471" s="71"/>
      <c r="N471" s="71"/>
      <c r="O471" s="71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364"/>
      <c r="B472" s="79" t="s">
        <v>589</v>
      </c>
      <c r="C472" s="465">
        <v>97</v>
      </c>
      <c r="D472" s="509" t="s">
        <v>652</v>
      </c>
      <c r="E472" s="70"/>
      <c r="F472" s="429"/>
      <c r="G472" s="70"/>
      <c r="H472" s="510"/>
      <c r="I472" s="71"/>
      <c r="J472" s="71"/>
      <c r="K472" s="71"/>
      <c r="L472" s="71"/>
      <c r="M472" s="505"/>
      <c r="N472" s="505"/>
      <c r="O472" s="50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364"/>
      <c r="B473" s="79" t="s">
        <v>650</v>
      </c>
      <c r="C473" s="465">
        <f>C470+C471+C472</f>
        <v>220</v>
      </c>
      <c r="D473" s="509" t="s">
        <v>652</v>
      </c>
      <c r="E473" s="70"/>
      <c r="F473" s="70"/>
      <c r="G473" s="511"/>
      <c r="H473" s="71"/>
      <c r="I473" s="71"/>
      <c r="J473" s="71"/>
      <c r="K473" s="71"/>
      <c r="L473" s="71"/>
      <c r="M473" s="505"/>
      <c r="N473" s="505"/>
      <c r="O473" s="50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7.75" customHeight="1">
      <c r="A474" s="133"/>
      <c r="B474" s="79"/>
      <c r="C474" s="121"/>
      <c r="D474" s="134" t="s">
        <v>202</v>
      </c>
      <c r="E474" s="512">
        <v>2</v>
      </c>
      <c r="F474" s="45"/>
      <c r="G474" s="45"/>
      <c r="H474" s="45"/>
      <c r="I474" s="45"/>
      <c r="J474" s="45">
        <f t="shared" ref="J474:J514" si="18">SUM(E474:I474)</f>
        <v>2</v>
      </c>
      <c r="K474" s="45">
        <f t="shared" ref="K474:K515" si="19">J474/E474</f>
        <v>1</v>
      </c>
      <c r="L474" s="4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7.75" customHeight="1">
      <c r="A475" s="133"/>
      <c r="B475" s="79"/>
      <c r="C475" s="121"/>
      <c r="D475" s="134" t="s">
        <v>205</v>
      </c>
      <c r="E475" s="512" t="s">
        <v>628</v>
      </c>
      <c r="F475" s="45"/>
      <c r="G475" s="45"/>
      <c r="H475" s="45"/>
      <c r="I475" s="45"/>
      <c r="J475" s="45">
        <f t="shared" si="18"/>
        <v>0</v>
      </c>
      <c r="K475" s="45" t="e">
        <f t="shared" si="19"/>
        <v>#VALUE!</v>
      </c>
      <c r="L475" s="4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7.75" customHeight="1">
      <c r="A476" s="133"/>
      <c r="B476" s="79"/>
      <c r="C476" s="121"/>
      <c r="D476" s="134" t="s">
        <v>210</v>
      </c>
      <c r="E476" s="512" t="s">
        <v>628</v>
      </c>
      <c r="F476" s="45"/>
      <c r="G476" s="45"/>
      <c r="H476" s="45"/>
      <c r="I476" s="45"/>
      <c r="J476" s="45">
        <f t="shared" si="18"/>
        <v>0</v>
      </c>
      <c r="K476" s="45" t="e">
        <f t="shared" si="19"/>
        <v>#VALUE!</v>
      </c>
      <c r="L476" s="4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7.75" customHeight="1">
      <c r="A477" s="133"/>
      <c r="B477" s="79"/>
      <c r="C477" s="121"/>
      <c r="D477" s="134" t="s">
        <v>213</v>
      </c>
      <c r="E477" s="512">
        <v>2</v>
      </c>
      <c r="F477" s="45"/>
      <c r="G477" s="45"/>
      <c r="H477" s="45"/>
      <c r="I477" s="45"/>
      <c r="J477" s="45">
        <f t="shared" si="18"/>
        <v>2</v>
      </c>
      <c r="K477" s="45">
        <f t="shared" si="19"/>
        <v>1</v>
      </c>
      <c r="L477" s="4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7.75" customHeight="1">
      <c r="A478" s="133"/>
      <c r="B478" s="79"/>
      <c r="C478" s="121"/>
      <c r="D478" s="134" t="s">
        <v>216</v>
      </c>
      <c r="E478" s="512" t="s">
        <v>628</v>
      </c>
      <c r="F478" s="45"/>
      <c r="G478" s="45"/>
      <c r="H478" s="45"/>
      <c r="I478" s="45"/>
      <c r="J478" s="45">
        <f t="shared" si="18"/>
        <v>0</v>
      </c>
      <c r="K478" s="45" t="e">
        <f t="shared" si="19"/>
        <v>#VALUE!</v>
      </c>
      <c r="L478" s="4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7.75" customHeight="1">
      <c r="A479" s="133"/>
      <c r="B479" s="79"/>
      <c r="C479" s="121"/>
      <c r="D479" s="134" t="s">
        <v>218</v>
      </c>
      <c r="E479" s="512" t="s">
        <v>628</v>
      </c>
      <c r="F479" s="45"/>
      <c r="G479" s="45"/>
      <c r="H479" s="45"/>
      <c r="I479" s="45"/>
      <c r="J479" s="45">
        <f t="shared" si="18"/>
        <v>0</v>
      </c>
      <c r="K479" s="45" t="e">
        <f t="shared" si="19"/>
        <v>#VALUE!</v>
      </c>
      <c r="L479" s="4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7.75" customHeight="1">
      <c r="A480" s="133"/>
      <c r="B480" s="79"/>
      <c r="C480" s="121"/>
      <c r="D480" s="134" t="s">
        <v>220</v>
      </c>
      <c r="E480" s="512" t="s">
        <v>628</v>
      </c>
      <c r="F480" s="45"/>
      <c r="G480" s="45"/>
      <c r="H480" s="45"/>
      <c r="I480" s="45"/>
      <c r="J480" s="45">
        <f t="shared" si="18"/>
        <v>0</v>
      </c>
      <c r="K480" s="45" t="e">
        <f t="shared" si="19"/>
        <v>#VALUE!</v>
      </c>
      <c r="L480" s="4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7.75" customHeight="1">
      <c r="A481" s="133"/>
      <c r="B481" s="79"/>
      <c r="C481" s="121"/>
      <c r="D481" s="134" t="s">
        <v>223</v>
      </c>
      <c r="E481" s="512" t="s">
        <v>628</v>
      </c>
      <c r="F481" s="45"/>
      <c r="G481" s="45"/>
      <c r="H481" s="45"/>
      <c r="I481" s="45"/>
      <c r="J481" s="45">
        <f t="shared" si="18"/>
        <v>0</v>
      </c>
      <c r="K481" s="45" t="e">
        <f t="shared" si="19"/>
        <v>#VALUE!</v>
      </c>
      <c r="L481" s="4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7.75" customHeight="1">
      <c r="A482" s="133"/>
      <c r="B482" s="79"/>
      <c r="C482" s="121"/>
      <c r="D482" s="134" t="s">
        <v>225</v>
      </c>
      <c r="E482" s="512" t="s">
        <v>628</v>
      </c>
      <c r="F482" s="45"/>
      <c r="G482" s="45"/>
      <c r="H482" s="45"/>
      <c r="I482" s="45"/>
      <c r="J482" s="45">
        <f t="shared" si="18"/>
        <v>0</v>
      </c>
      <c r="K482" s="45" t="e">
        <f t="shared" si="19"/>
        <v>#VALUE!</v>
      </c>
      <c r="L482" s="4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7.75" customHeight="1">
      <c r="A483" s="133"/>
      <c r="B483" s="79"/>
      <c r="C483" s="121"/>
      <c r="D483" s="134" t="s">
        <v>227</v>
      </c>
      <c r="E483" s="512" t="s">
        <v>628</v>
      </c>
      <c r="F483" s="45"/>
      <c r="G483" s="45"/>
      <c r="H483" s="45"/>
      <c r="I483" s="45"/>
      <c r="J483" s="45">
        <f t="shared" si="18"/>
        <v>0</v>
      </c>
      <c r="K483" s="45" t="e">
        <f t="shared" si="19"/>
        <v>#VALUE!</v>
      </c>
      <c r="L483" s="4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7.75" customHeight="1">
      <c r="A484" s="133"/>
      <c r="B484" s="79"/>
      <c r="C484" s="121"/>
      <c r="D484" s="134" t="s">
        <v>229</v>
      </c>
      <c r="E484" s="512" t="s">
        <v>628</v>
      </c>
      <c r="F484" s="45"/>
      <c r="G484" s="45"/>
      <c r="H484" s="45"/>
      <c r="I484" s="45"/>
      <c r="J484" s="45">
        <f t="shared" si="18"/>
        <v>0</v>
      </c>
      <c r="K484" s="45" t="e">
        <f t="shared" si="19"/>
        <v>#VALUE!</v>
      </c>
      <c r="L484" s="4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7.75" customHeight="1">
      <c r="A485" s="133"/>
      <c r="B485" s="79"/>
      <c r="C485" s="121"/>
      <c r="D485" s="134" t="s">
        <v>234</v>
      </c>
      <c r="E485" s="512">
        <v>8</v>
      </c>
      <c r="F485" s="45"/>
      <c r="G485" s="45"/>
      <c r="H485" s="45"/>
      <c r="I485" s="45"/>
      <c r="J485" s="45">
        <f t="shared" si="18"/>
        <v>8</v>
      </c>
      <c r="K485" s="45">
        <f t="shared" si="19"/>
        <v>1</v>
      </c>
      <c r="L485" s="4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7.75" customHeight="1">
      <c r="A486" s="133"/>
      <c r="B486" s="79"/>
      <c r="C486" s="121"/>
      <c r="D486" s="134" t="s">
        <v>236</v>
      </c>
      <c r="E486" s="512" t="s">
        <v>628</v>
      </c>
      <c r="F486" s="45"/>
      <c r="G486" s="45"/>
      <c r="H486" s="45"/>
      <c r="I486" s="45"/>
      <c r="J486" s="45">
        <f t="shared" si="18"/>
        <v>0</v>
      </c>
      <c r="K486" s="45" t="e">
        <f t="shared" si="19"/>
        <v>#VALUE!</v>
      </c>
      <c r="L486" s="4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7.75" customHeight="1">
      <c r="A487" s="133"/>
      <c r="B487" s="79"/>
      <c r="C487" s="121"/>
      <c r="D487" s="134" t="s">
        <v>241</v>
      </c>
      <c r="E487" s="512" t="s">
        <v>628</v>
      </c>
      <c r="F487" s="45"/>
      <c r="G487" s="45"/>
      <c r="H487" s="45"/>
      <c r="I487" s="45"/>
      <c r="J487" s="45">
        <f t="shared" si="18"/>
        <v>0</v>
      </c>
      <c r="K487" s="45" t="e">
        <f t="shared" si="19"/>
        <v>#VALUE!</v>
      </c>
      <c r="L487" s="4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7.75" customHeight="1">
      <c r="A488" s="133"/>
      <c r="B488" s="79"/>
      <c r="C488" s="121"/>
      <c r="D488" s="134" t="s">
        <v>243</v>
      </c>
      <c r="E488" s="512" t="s">
        <v>628</v>
      </c>
      <c r="F488" s="45"/>
      <c r="G488" s="45"/>
      <c r="H488" s="45"/>
      <c r="I488" s="45"/>
      <c r="J488" s="45">
        <f t="shared" si="18"/>
        <v>0</v>
      </c>
      <c r="K488" s="45" t="e">
        <f t="shared" si="19"/>
        <v>#VALUE!</v>
      </c>
      <c r="L488" s="4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7.75" customHeight="1">
      <c r="A489" s="133"/>
      <c r="B489" s="79"/>
      <c r="C489" s="121"/>
      <c r="D489" s="134" t="s">
        <v>246</v>
      </c>
      <c r="E489" s="512" t="s">
        <v>628</v>
      </c>
      <c r="F489" s="45"/>
      <c r="G489" s="45"/>
      <c r="H489" s="45"/>
      <c r="I489" s="45"/>
      <c r="J489" s="45">
        <f t="shared" si="18"/>
        <v>0</v>
      </c>
      <c r="K489" s="45" t="e">
        <f t="shared" si="19"/>
        <v>#VALUE!</v>
      </c>
      <c r="L489" s="4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7.75" customHeight="1">
      <c r="A490" s="133"/>
      <c r="B490" s="79"/>
      <c r="C490" s="121"/>
      <c r="D490" s="134" t="s">
        <v>249</v>
      </c>
      <c r="E490" s="512" t="s">
        <v>628</v>
      </c>
      <c r="F490" s="45"/>
      <c r="G490" s="45"/>
      <c r="H490" s="45"/>
      <c r="I490" s="45"/>
      <c r="J490" s="45">
        <f t="shared" si="18"/>
        <v>0</v>
      </c>
      <c r="K490" s="45" t="e">
        <f t="shared" si="19"/>
        <v>#VALUE!</v>
      </c>
      <c r="L490" s="4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7.75" customHeight="1">
      <c r="A491" s="133"/>
      <c r="B491" s="79"/>
      <c r="C491" s="121"/>
      <c r="D491" s="134" t="s">
        <v>253</v>
      </c>
      <c r="E491" s="512">
        <v>12</v>
      </c>
      <c r="F491" s="45"/>
      <c r="G491" s="45"/>
      <c r="H491" s="45"/>
      <c r="I491" s="45"/>
      <c r="J491" s="45">
        <f t="shared" si="18"/>
        <v>12</v>
      </c>
      <c r="K491" s="45">
        <f t="shared" si="19"/>
        <v>1</v>
      </c>
      <c r="L491" s="4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7.75" customHeight="1">
      <c r="A492" s="133"/>
      <c r="B492" s="79"/>
      <c r="C492" s="121"/>
      <c r="D492" s="134" t="s">
        <v>256</v>
      </c>
      <c r="E492" s="512" t="s">
        <v>628</v>
      </c>
      <c r="F492" s="45"/>
      <c r="G492" s="45"/>
      <c r="H492" s="45"/>
      <c r="I492" s="45"/>
      <c r="J492" s="45">
        <f t="shared" si="18"/>
        <v>0</v>
      </c>
      <c r="K492" s="45" t="e">
        <f t="shared" si="19"/>
        <v>#VALUE!</v>
      </c>
      <c r="L492" s="4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7.75" customHeight="1">
      <c r="A493" s="133"/>
      <c r="B493" s="79"/>
      <c r="C493" s="121"/>
      <c r="D493" s="134" t="s">
        <v>259</v>
      </c>
      <c r="E493" s="512" t="s">
        <v>628</v>
      </c>
      <c r="F493" s="45"/>
      <c r="G493" s="45"/>
      <c r="H493" s="45"/>
      <c r="I493" s="45"/>
      <c r="J493" s="45">
        <f t="shared" si="18"/>
        <v>0</v>
      </c>
      <c r="K493" s="45" t="e">
        <f t="shared" si="19"/>
        <v>#VALUE!</v>
      </c>
      <c r="L493" s="4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7.75" customHeight="1">
      <c r="A494" s="133"/>
      <c r="B494" s="79"/>
      <c r="C494" s="121"/>
      <c r="D494" s="134" t="s">
        <v>261</v>
      </c>
      <c r="E494" s="512">
        <v>12</v>
      </c>
      <c r="F494" s="45"/>
      <c r="G494" s="45"/>
      <c r="H494" s="45"/>
      <c r="I494" s="45"/>
      <c r="J494" s="45">
        <f t="shared" si="18"/>
        <v>12</v>
      </c>
      <c r="K494" s="45">
        <f t="shared" si="19"/>
        <v>1</v>
      </c>
      <c r="L494" s="4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7.75" customHeight="1">
      <c r="A495" s="133"/>
      <c r="B495" s="79"/>
      <c r="C495" s="121"/>
      <c r="D495" s="134" t="s">
        <v>263</v>
      </c>
      <c r="E495" s="512" t="s">
        <v>628</v>
      </c>
      <c r="F495" s="45"/>
      <c r="G495" s="45"/>
      <c r="H495" s="45"/>
      <c r="I495" s="45"/>
      <c r="J495" s="45">
        <f t="shared" si="18"/>
        <v>0</v>
      </c>
      <c r="K495" s="45" t="e">
        <f t="shared" si="19"/>
        <v>#VALUE!</v>
      </c>
      <c r="L495" s="4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7.75" customHeight="1">
      <c r="A496" s="133"/>
      <c r="B496" s="79"/>
      <c r="C496" s="121"/>
      <c r="D496" s="134" t="s">
        <v>265</v>
      </c>
      <c r="E496" s="512" t="s">
        <v>628</v>
      </c>
      <c r="F496" s="45"/>
      <c r="G496" s="45"/>
      <c r="H496" s="45"/>
      <c r="I496" s="45"/>
      <c r="J496" s="45">
        <f t="shared" si="18"/>
        <v>0</v>
      </c>
      <c r="K496" s="45" t="e">
        <f t="shared" si="19"/>
        <v>#VALUE!</v>
      </c>
      <c r="L496" s="4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7.75" customHeight="1">
      <c r="A497" s="133"/>
      <c r="B497" s="79"/>
      <c r="C497" s="121"/>
      <c r="D497" s="134" t="s">
        <v>269</v>
      </c>
      <c r="E497" s="512" t="s">
        <v>628</v>
      </c>
      <c r="F497" s="45"/>
      <c r="G497" s="45"/>
      <c r="H497" s="45"/>
      <c r="I497" s="45"/>
      <c r="J497" s="45">
        <f t="shared" si="18"/>
        <v>0</v>
      </c>
      <c r="K497" s="45" t="e">
        <f t="shared" si="19"/>
        <v>#VALUE!</v>
      </c>
      <c r="L497" s="4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7.75" customHeight="1">
      <c r="A498" s="133"/>
      <c r="B498" s="79"/>
      <c r="C498" s="121"/>
      <c r="D498" s="134" t="s">
        <v>274</v>
      </c>
      <c r="E498" s="512">
        <v>6</v>
      </c>
      <c r="F498" s="45"/>
      <c r="G498" s="45"/>
      <c r="H498" s="45"/>
      <c r="I498" s="45"/>
      <c r="J498" s="45">
        <f t="shared" si="18"/>
        <v>6</v>
      </c>
      <c r="K498" s="45">
        <f t="shared" si="19"/>
        <v>1</v>
      </c>
      <c r="L498" s="4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7.75" customHeight="1">
      <c r="A499" s="133"/>
      <c r="B499" s="79"/>
      <c r="C499" s="121"/>
      <c r="D499" s="134" t="s">
        <v>277</v>
      </c>
      <c r="E499" s="512" t="s">
        <v>628</v>
      </c>
      <c r="F499" s="45"/>
      <c r="G499" s="45"/>
      <c r="H499" s="45"/>
      <c r="I499" s="45"/>
      <c r="J499" s="45">
        <f t="shared" si="18"/>
        <v>0</v>
      </c>
      <c r="K499" s="45" t="e">
        <f t="shared" si="19"/>
        <v>#VALUE!</v>
      </c>
      <c r="L499" s="4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7.75" customHeight="1">
      <c r="A500" s="133"/>
      <c r="B500" s="79"/>
      <c r="C500" s="121"/>
      <c r="D500" s="134" t="s">
        <v>279</v>
      </c>
      <c r="E500" s="512" t="s">
        <v>628</v>
      </c>
      <c r="F500" s="45"/>
      <c r="G500" s="45"/>
      <c r="H500" s="45"/>
      <c r="I500" s="45"/>
      <c r="J500" s="45">
        <f t="shared" si="18"/>
        <v>0</v>
      </c>
      <c r="K500" s="45" t="e">
        <f t="shared" si="19"/>
        <v>#VALUE!</v>
      </c>
      <c r="L500" s="4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7.75" customHeight="1">
      <c r="A501" s="133"/>
      <c r="B501" s="79"/>
      <c r="C501" s="121"/>
      <c r="D501" s="134" t="s">
        <v>283</v>
      </c>
      <c r="E501" s="512" t="s">
        <v>628</v>
      </c>
      <c r="F501" s="45"/>
      <c r="G501" s="45"/>
      <c r="H501" s="45"/>
      <c r="I501" s="45"/>
      <c r="J501" s="45">
        <f t="shared" si="18"/>
        <v>0</v>
      </c>
      <c r="K501" s="45" t="e">
        <f t="shared" si="19"/>
        <v>#VALUE!</v>
      </c>
      <c r="L501" s="4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7.75" customHeight="1">
      <c r="A502" s="133"/>
      <c r="B502" s="79"/>
      <c r="C502" s="121"/>
      <c r="D502" s="134" t="s">
        <v>285</v>
      </c>
      <c r="E502" s="512">
        <v>6</v>
      </c>
      <c r="F502" s="45"/>
      <c r="G502" s="45"/>
      <c r="H502" s="45"/>
      <c r="I502" s="45"/>
      <c r="J502" s="45">
        <f t="shared" si="18"/>
        <v>6</v>
      </c>
      <c r="K502" s="45">
        <f t="shared" si="19"/>
        <v>1</v>
      </c>
      <c r="L502" s="4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7.75" customHeight="1">
      <c r="A503" s="133"/>
      <c r="B503" s="79"/>
      <c r="C503" s="121"/>
      <c r="D503" s="134" t="s">
        <v>287</v>
      </c>
      <c r="E503" s="512" t="s">
        <v>628</v>
      </c>
      <c r="F503" s="45"/>
      <c r="G503" s="45"/>
      <c r="H503" s="45"/>
      <c r="I503" s="45"/>
      <c r="J503" s="45">
        <f t="shared" si="18"/>
        <v>0</v>
      </c>
      <c r="K503" s="45" t="e">
        <f t="shared" si="19"/>
        <v>#VALUE!</v>
      </c>
      <c r="L503" s="4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7.75" customHeight="1">
      <c r="A504" s="133"/>
      <c r="B504" s="79"/>
      <c r="C504" s="121"/>
      <c r="D504" s="134" t="s">
        <v>289</v>
      </c>
      <c r="E504" s="512">
        <v>12</v>
      </c>
      <c r="F504" s="45"/>
      <c r="G504" s="45"/>
      <c r="H504" s="45"/>
      <c r="I504" s="45"/>
      <c r="J504" s="45">
        <f t="shared" si="18"/>
        <v>12</v>
      </c>
      <c r="K504" s="45">
        <f t="shared" si="19"/>
        <v>1</v>
      </c>
      <c r="L504" s="4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7.75" customHeight="1">
      <c r="A505" s="133"/>
      <c r="B505" s="79"/>
      <c r="C505" s="121"/>
      <c r="D505" s="134" t="s">
        <v>291</v>
      </c>
      <c r="E505" s="512" t="s">
        <v>628</v>
      </c>
      <c r="F505" s="45"/>
      <c r="G505" s="45"/>
      <c r="H505" s="45"/>
      <c r="I505" s="45"/>
      <c r="J505" s="45">
        <f t="shared" si="18"/>
        <v>0</v>
      </c>
      <c r="K505" s="45" t="e">
        <f t="shared" si="19"/>
        <v>#VALUE!</v>
      </c>
      <c r="L505" s="4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7.75" customHeight="1">
      <c r="A506" s="133"/>
      <c r="B506" s="79"/>
      <c r="C506" s="121"/>
      <c r="D506" s="134" t="s">
        <v>293</v>
      </c>
      <c r="E506" s="512">
        <v>10</v>
      </c>
      <c r="F506" s="45"/>
      <c r="G506" s="45"/>
      <c r="H506" s="45"/>
      <c r="I506" s="45"/>
      <c r="J506" s="45">
        <f t="shared" si="18"/>
        <v>10</v>
      </c>
      <c r="K506" s="45">
        <f t="shared" si="19"/>
        <v>1</v>
      </c>
      <c r="L506" s="4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7.75" customHeight="1">
      <c r="A507" s="133"/>
      <c r="B507" s="79"/>
      <c r="C507" s="121"/>
      <c r="D507" s="134" t="s">
        <v>295</v>
      </c>
      <c r="E507" s="512" t="s">
        <v>628</v>
      </c>
      <c r="F507" s="45"/>
      <c r="G507" s="45"/>
      <c r="H507" s="45"/>
      <c r="I507" s="45"/>
      <c r="J507" s="45">
        <f t="shared" si="18"/>
        <v>0</v>
      </c>
      <c r="K507" s="45" t="e">
        <f t="shared" si="19"/>
        <v>#VALUE!</v>
      </c>
      <c r="L507" s="4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7.75" customHeight="1">
      <c r="A508" s="133"/>
      <c r="B508" s="79"/>
      <c r="C508" s="121"/>
      <c r="D508" s="134" t="s">
        <v>297</v>
      </c>
      <c r="E508" s="512">
        <v>6</v>
      </c>
      <c r="F508" s="45"/>
      <c r="G508" s="45"/>
      <c r="H508" s="45"/>
      <c r="I508" s="45"/>
      <c r="J508" s="45">
        <f t="shared" si="18"/>
        <v>6</v>
      </c>
      <c r="K508" s="45">
        <f t="shared" si="19"/>
        <v>1</v>
      </c>
      <c r="L508" s="4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7.75" customHeight="1">
      <c r="A509" s="133"/>
      <c r="B509" s="79"/>
      <c r="C509" s="121"/>
      <c r="D509" s="134" t="s">
        <v>299</v>
      </c>
      <c r="E509" s="512" t="s">
        <v>628</v>
      </c>
      <c r="F509" s="45"/>
      <c r="G509" s="45"/>
      <c r="H509" s="45"/>
      <c r="I509" s="45"/>
      <c r="J509" s="45">
        <f t="shared" si="18"/>
        <v>0</v>
      </c>
      <c r="K509" s="45" t="e">
        <f t="shared" si="19"/>
        <v>#VALUE!</v>
      </c>
      <c r="L509" s="4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7.75" customHeight="1">
      <c r="A510" s="133"/>
      <c r="B510" s="79"/>
      <c r="C510" s="121"/>
      <c r="D510" s="134" t="s">
        <v>301</v>
      </c>
      <c r="E510" s="512" t="s">
        <v>628</v>
      </c>
      <c r="F510" s="45"/>
      <c r="G510" s="45"/>
      <c r="H510" s="45"/>
      <c r="I510" s="45"/>
      <c r="J510" s="45">
        <f t="shared" si="18"/>
        <v>0</v>
      </c>
      <c r="K510" s="45" t="e">
        <f t="shared" si="19"/>
        <v>#VALUE!</v>
      </c>
      <c r="L510" s="4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7.75" customHeight="1">
      <c r="A511" s="133"/>
      <c r="B511" s="79"/>
      <c r="C511" s="121"/>
      <c r="D511" s="134" t="s">
        <v>302</v>
      </c>
      <c r="E511" s="512">
        <v>20</v>
      </c>
      <c r="F511" s="45"/>
      <c r="G511" s="45"/>
      <c r="H511" s="45"/>
      <c r="I511" s="45"/>
      <c r="J511" s="45">
        <f t="shared" si="18"/>
        <v>20</v>
      </c>
      <c r="K511" s="45">
        <f t="shared" si="19"/>
        <v>1</v>
      </c>
      <c r="L511" s="4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7.75" customHeight="1">
      <c r="A512" s="133"/>
      <c r="B512" s="79"/>
      <c r="C512" s="121"/>
      <c r="D512" s="134" t="s">
        <v>304</v>
      </c>
      <c r="E512" s="512" t="s">
        <v>628</v>
      </c>
      <c r="F512" s="45"/>
      <c r="G512" s="45"/>
      <c r="H512" s="45"/>
      <c r="I512" s="45"/>
      <c r="J512" s="45">
        <f t="shared" si="18"/>
        <v>0</v>
      </c>
      <c r="K512" s="45" t="e">
        <f t="shared" si="19"/>
        <v>#VALUE!</v>
      </c>
      <c r="L512" s="4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7.75" customHeight="1">
      <c r="A513" s="133"/>
      <c r="B513" s="79"/>
      <c r="C513" s="121"/>
      <c r="D513" s="134" t="s">
        <v>306</v>
      </c>
      <c r="E513" s="512" t="s">
        <v>628</v>
      </c>
      <c r="F513" s="45"/>
      <c r="G513" s="45"/>
      <c r="H513" s="45"/>
      <c r="I513" s="45"/>
      <c r="J513" s="45">
        <f t="shared" si="18"/>
        <v>0</v>
      </c>
      <c r="K513" s="45" t="e">
        <f t="shared" si="19"/>
        <v>#VALUE!</v>
      </c>
      <c r="L513" s="4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7.75" customHeight="1">
      <c r="A514" s="133"/>
      <c r="B514" s="79"/>
      <c r="C514" s="121"/>
      <c r="D514" s="134" t="s">
        <v>309</v>
      </c>
      <c r="E514" s="512" t="s">
        <v>628</v>
      </c>
      <c r="F514" s="45"/>
      <c r="G514" s="45"/>
      <c r="H514" s="45"/>
      <c r="I514" s="45"/>
      <c r="J514" s="45">
        <f t="shared" si="18"/>
        <v>0</v>
      </c>
      <c r="K514" s="45" t="e">
        <f t="shared" si="19"/>
        <v>#VALUE!</v>
      </c>
      <c r="L514" s="4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7.75" customHeight="1">
      <c r="A515" s="133"/>
      <c r="B515" s="79"/>
      <c r="C515" s="121"/>
      <c r="D515" s="80" t="s">
        <v>41</v>
      </c>
      <c r="E515" s="485">
        <f>SUM(E474:E514)</f>
        <v>96</v>
      </c>
      <c r="F515" s="45"/>
      <c r="G515" s="45"/>
      <c r="H515" s="45"/>
      <c r="I515" s="45"/>
      <c r="J515" s="45">
        <f>SUM(J474:J514)</f>
        <v>96</v>
      </c>
      <c r="K515" s="45">
        <f t="shared" si="19"/>
        <v>1</v>
      </c>
      <c r="L515" s="4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394"/>
      <c r="B516" s="197"/>
      <c r="C516" s="346"/>
      <c r="D516" s="514"/>
      <c r="E516" s="200"/>
      <c r="F516" s="200"/>
      <c r="G516" s="201"/>
      <c r="H516" s="352"/>
      <c r="I516" s="203"/>
      <c r="J516" s="203"/>
      <c r="K516" s="203"/>
      <c r="L516" s="203"/>
      <c r="M516" s="505"/>
      <c r="N516" s="505"/>
      <c r="O516" s="50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15"/>
      <c r="B517" s="405"/>
      <c r="C517" s="516"/>
      <c r="D517" s="517"/>
      <c r="E517" s="472"/>
      <c r="F517" s="472"/>
      <c r="G517" s="518"/>
      <c r="H517" s="519"/>
      <c r="I517" s="520"/>
      <c r="J517" s="520"/>
      <c r="K517" s="520"/>
      <c r="L517" s="521"/>
      <c r="M517" s="522"/>
      <c r="N517" s="522"/>
      <c r="O517" s="522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49" t="s">
        <v>605</v>
      </c>
      <c r="B518" s="292" t="s">
        <v>654</v>
      </c>
      <c r="C518" s="318"/>
      <c r="D518" s="319"/>
      <c r="E518" s="53"/>
      <c r="F518" s="417"/>
      <c r="G518" s="418"/>
      <c r="H518" s="419"/>
      <c r="I518" s="209"/>
      <c r="J518" s="209"/>
      <c r="K518" s="209"/>
      <c r="L518" s="209"/>
      <c r="M518" s="428"/>
      <c r="N518" s="428"/>
      <c r="O518" s="428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39" t="s">
        <v>131</v>
      </c>
      <c r="B519" s="421" t="s">
        <v>655</v>
      </c>
      <c r="C519" s="422"/>
      <c r="D519" s="423"/>
      <c r="E519" s="70"/>
      <c r="F519" s="424"/>
      <c r="G519" s="429"/>
      <c r="H519" s="425"/>
      <c r="I519" s="426"/>
      <c r="J519" s="426"/>
      <c r="K519" s="426"/>
      <c r="L519" s="426"/>
      <c r="M519" s="428"/>
      <c r="N519" s="428"/>
      <c r="O519" s="428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39"/>
      <c r="B520" s="421" t="s">
        <v>164</v>
      </c>
      <c r="C520" s="422"/>
      <c r="D520" s="423"/>
      <c r="E520" s="70"/>
      <c r="F520" s="424"/>
      <c r="G520" s="429"/>
      <c r="H520" s="425"/>
      <c r="I520" s="426"/>
      <c r="J520" s="426"/>
      <c r="K520" s="426"/>
      <c r="L520" s="426"/>
      <c r="M520" s="420" t="s">
        <v>568</v>
      </c>
      <c r="N520" s="420" t="s">
        <v>568</v>
      </c>
      <c r="O520" s="420" t="s">
        <v>568</v>
      </c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77"/>
      <c r="B521" s="79" t="s">
        <v>133</v>
      </c>
      <c r="C521" s="465">
        <v>100</v>
      </c>
      <c r="D521" s="455" t="s">
        <v>523</v>
      </c>
      <c r="E521" s="70"/>
      <c r="F521" s="424"/>
      <c r="G521" s="70"/>
      <c r="H521" s="71"/>
      <c r="I521" s="71"/>
      <c r="J521" s="71"/>
      <c r="K521" s="71"/>
      <c r="L521" s="71"/>
      <c r="M521" s="94"/>
      <c r="N521" s="94"/>
      <c r="O521" s="94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434"/>
      <c r="B522" s="79" t="s">
        <v>145</v>
      </c>
      <c r="C522" s="465">
        <v>100</v>
      </c>
      <c r="D522" s="466" t="s">
        <v>656</v>
      </c>
      <c r="E522" s="433"/>
      <c r="F522" s="329"/>
      <c r="G522" s="70"/>
      <c r="H522" s="510"/>
      <c r="I522" s="71"/>
      <c r="J522" s="71"/>
      <c r="K522" s="71"/>
      <c r="L522" s="71"/>
      <c r="M522" s="71"/>
      <c r="N522" s="71"/>
      <c r="O522" s="71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402"/>
      <c r="B523" s="79" t="s">
        <v>151</v>
      </c>
      <c r="C523" s="465">
        <v>100</v>
      </c>
      <c r="D523" s="455" t="s">
        <v>523</v>
      </c>
      <c r="E523" s="433"/>
      <c r="F523" s="329"/>
      <c r="G523" s="70"/>
      <c r="H523" s="510"/>
      <c r="I523" s="71"/>
      <c r="J523" s="71"/>
      <c r="K523" s="71"/>
      <c r="L523" s="71"/>
      <c r="M523" s="71"/>
      <c r="N523" s="71"/>
      <c r="O523" s="71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435"/>
      <c r="B524" s="79" t="s">
        <v>70</v>
      </c>
      <c r="C524" s="465">
        <f>SUM(C521:C523)</f>
        <v>300</v>
      </c>
      <c r="D524" s="455" t="s">
        <v>523</v>
      </c>
      <c r="E524" s="433"/>
      <c r="F524" s="329"/>
      <c r="G524" s="94"/>
      <c r="H524" s="71"/>
      <c r="I524" s="71"/>
      <c r="J524" s="71"/>
      <c r="K524" s="71"/>
      <c r="L524" s="71"/>
      <c r="M524" s="71"/>
      <c r="N524" s="71"/>
      <c r="O524" s="71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7.75" customHeight="1">
      <c r="A525" s="133"/>
      <c r="B525" s="79"/>
      <c r="C525" s="121"/>
      <c r="D525" s="134" t="s">
        <v>202</v>
      </c>
      <c r="E525" s="95">
        <v>10</v>
      </c>
      <c r="F525" s="45"/>
      <c r="G525" s="45"/>
      <c r="H525" s="45"/>
      <c r="I525" s="45"/>
      <c r="J525" s="45">
        <f t="shared" ref="J525:J565" si="20">SUM(E525:I525)</f>
        <v>10</v>
      </c>
      <c r="K525" s="45">
        <f t="shared" ref="K525:K566" si="21">J525/E525</f>
        <v>1</v>
      </c>
      <c r="L525" s="4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7.75" customHeight="1">
      <c r="A526" s="133"/>
      <c r="B526" s="79"/>
      <c r="C526" s="121"/>
      <c r="D526" s="134" t="s">
        <v>205</v>
      </c>
      <c r="E526" s="95">
        <v>1</v>
      </c>
      <c r="F526" s="45"/>
      <c r="G526" s="45"/>
      <c r="H526" s="45"/>
      <c r="I526" s="45"/>
      <c r="J526" s="45">
        <f t="shared" si="20"/>
        <v>1</v>
      </c>
      <c r="K526" s="45">
        <f t="shared" si="21"/>
        <v>1</v>
      </c>
      <c r="L526" s="4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7.75" customHeight="1">
      <c r="A527" s="133"/>
      <c r="B527" s="79"/>
      <c r="C527" s="121"/>
      <c r="D527" s="134" t="s">
        <v>210</v>
      </c>
      <c r="E527" s="95">
        <v>1</v>
      </c>
      <c r="F527" s="45"/>
      <c r="G527" s="45"/>
      <c r="H527" s="45"/>
      <c r="I527" s="45"/>
      <c r="J527" s="45">
        <f t="shared" si="20"/>
        <v>1</v>
      </c>
      <c r="K527" s="45">
        <f t="shared" si="21"/>
        <v>1</v>
      </c>
      <c r="L527" s="4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7.75" customHeight="1">
      <c r="A528" s="133"/>
      <c r="B528" s="79"/>
      <c r="C528" s="121"/>
      <c r="D528" s="134" t="s">
        <v>213</v>
      </c>
      <c r="E528" s="95">
        <v>10</v>
      </c>
      <c r="F528" s="45"/>
      <c r="G528" s="45"/>
      <c r="H528" s="45"/>
      <c r="I528" s="45"/>
      <c r="J528" s="45">
        <f t="shared" si="20"/>
        <v>10</v>
      </c>
      <c r="K528" s="45">
        <f t="shared" si="21"/>
        <v>1</v>
      </c>
      <c r="L528" s="4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7.75" customHeight="1">
      <c r="A529" s="133"/>
      <c r="B529" s="79"/>
      <c r="C529" s="121"/>
      <c r="D529" s="134" t="s">
        <v>216</v>
      </c>
      <c r="E529" s="95">
        <v>1</v>
      </c>
      <c r="F529" s="45"/>
      <c r="G529" s="45"/>
      <c r="H529" s="45"/>
      <c r="I529" s="45"/>
      <c r="J529" s="45">
        <f t="shared" si="20"/>
        <v>1</v>
      </c>
      <c r="K529" s="45">
        <f t="shared" si="21"/>
        <v>1</v>
      </c>
      <c r="L529" s="4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7.75" customHeight="1">
      <c r="A530" s="133"/>
      <c r="B530" s="79"/>
      <c r="C530" s="121"/>
      <c r="D530" s="134" t="s">
        <v>218</v>
      </c>
      <c r="E530" s="95">
        <v>6</v>
      </c>
      <c r="F530" s="45"/>
      <c r="G530" s="45"/>
      <c r="H530" s="45"/>
      <c r="I530" s="45"/>
      <c r="J530" s="45">
        <f t="shared" si="20"/>
        <v>6</v>
      </c>
      <c r="K530" s="45">
        <f t="shared" si="21"/>
        <v>1</v>
      </c>
      <c r="L530" s="4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7.75" customHeight="1">
      <c r="A531" s="133"/>
      <c r="B531" s="79"/>
      <c r="C531" s="121"/>
      <c r="D531" s="134" t="s">
        <v>220</v>
      </c>
      <c r="E531" s="95">
        <v>1</v>
      </c>
      <c r="F531" s="45"/>
      <c r="G531" s="45"/>
      <c r="H531" s="45"/>
      <c r="I531" s="45"/>
      <c r="J531" s="45">
        <f t="shared" si="20"/>
        <v>1</v>
      </c>
      <c r="K531" s="45">
        <f t="shared" si="21"/>
        <v>1</v>
      </c>
      <c r="L531" s="4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7.75" customHeight="1">
      <c r="A532" s="133"/>
      <c r="B532" s="79"/>
      <c r="C532" s="121"/>
      <c r="D532" s="134" t="s">
        <v>223</v>
      </c>
      <c r="E532" s="95">
        <v>1</v>
      </c>
      <c r="F532" s="45"/>
      <c r="G532" s="45"/>
      <c r="H532" s="45"/>
      <c r="I532" s="45"/>
      <c r="J532" s="45">
        <f t="shared" si="20"/>
        <v>1</v>
      </c>
      <c r="K532" s="45">
        <f t="shared" si="21"/>
        <v>1</v>
      </c>
      <c r="L532" s="4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7.75" customHeight="1">
      <c r="A533" s="133"/>
      <c r="B533" s="79"/>
      <c r="C533" s="121"/>
      <c r="D533" s="134" t="s">
        <v>225</v>
      </c>
      <c r="E533" s="95">
        <v>12</v>
      </c>
      <c r="F533" s="45"/>
      <c r="G533" s="45"/>
      <c r="H533" s="45"/>
      <c r="I533" s="45"/>
      <c r="J533" s="45">
        <f t="shared" si="20"/>
        <v>12</v>
      </c>
      <c r="K533" s="45">
        <f t="shared" si="21"/>
        <v>1</v>
      </c>
      <c r="L533" s="4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7.75" customHeight="1">
      <c r="A534" s="133"/>
      <c r="B534" s="79"/>
      <c r="C534" s="121"/>
      <c r="D534" s="134" t="s">
        <v>227</v>
      </c>
      <c r="E534" s="95">
        <v>2</v>
      </c>
      <c r="F534" s="45"/>
      <c r="G534" s="45"/>
      <c r="H534" s="45"/>
      <c r="I534" s="45"/>
      <c r="J534" s="45">
        <f t="shared" si="20"/>
        <v>2</v>
      </c>
      <c r="K534" s="45">
        <f t="shared" si="21"/>
        <v>1</v>
      </c>
      <c r="L534" s="4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7.75" customHeight="1">
      <c r="A535" s="133"/>
      <c r="B535" s="79"/>
      <c r="C535" s="121"/>
      <c r="D535" s="134" t="s">
        <v>229</v>
      </c>
      <c r="E535" s="95">
        <v>1</v>
      </c>
      <c r="F535" s="45"/>
      <c r="G535" s="45"/>
      <c r="H535" s="45"/>
      <c r="I535" s="45"/>
      <c r="J535" s="45">
        <f t="shared" si="20"/>
        <v>1</v>
      </c>
      <c r="K535" s="45">
        <f t="shared" si="21"/>
        <v>1</v>
      </c>
      <c r="L535" s="4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7.75" customHeight="1">
      <c r="A536" s="133"/>
      <c r="B536" s="79"/>
      <c r="C536" s="121"/>
      <c r="D536" s="134" t="s">
        <v>234</v>
      </c>
      <c r="E536" s="95">
        <v>9</v>
      </c>
      <c r="F536" s="45"/>
      <c r="G536" s="45"/>
      <c r="H536" s="45"/>
      <c r="I536" s="45"/>
      <c r="J536" s="45">
        <f t="shared" si="20"/>
        <v>9</v>
      </c>
      <c r="K536" s="45">
        <f t="shared" si="21"/>
        <v>1</v>
      </c>
      <c r="L536" s="4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7.75" customHeight="1">
      <c r="A537" s="133"/>
      <c r="B537" s="79"/>
      <c r="C537" s="121"/>
      <c r="D537" s="134" t="s">
        <v>236</v>
      </c>
      <c r="E537" s="95">
        <v>4</v>
      </c>
      <c r="F537" s="45"/>
      <c r="G537" s="45"/>
      <c r="H537" s="45"/>
      <c r="I537" s="45"/>
      <c r="J537" s="45">
        <f t="shared" si="20"/>
        <v>4</v>
      </c>
      <c r="K537" s="45">
        <f t="shared" si="21"/>
        <v>1</v>
      </c>
      <c r="L537" s="4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7.75" customHeight="1">
      <c r="A538" s="133"/>
      <c r="B538" s="79"/>
      <c r="C538" s="121"/>
      <c r="D538" s="134" t="s">
        <v>241</v>
      </c>
      <c r="E538" s="95">
        <v>2</v>
      </c>
      <c r="F538" s="45"/>
      <c r="G538" s="45"/>
      <c r="H538" s="45"/>
      <c r="I538" s="45"/>
      <c r="J538" s="45">
        <f t="shared" si="20"/>
        <v>2</v>
      </c>
      <c r="K538" s="45">
        <f t="shared" si="21"/>
        <v>1</v>
      </c>
      <c r="L538" s="4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7.75" customHeight="1">
      <c r="A539" s="133"/>
      <c r="B539" s="79"/>
      <c r="C539" s="121"/>
      <c r="D539" s="134" t="s">
        <v>243</v>
      </c>
      <c r="E539" s="95">
        <v>2</v>
      </c>
      <c r="F539" s="45"/>
      <c r="G539" s="45"/>
      <c r="H539" s="45"/>
      <c r="I539" s="45"/>
      <c r="J539" s="45">
        <f t="shared" si="20"/>
        <v>2</v>
      </c>
      <c r="K539" s="45">
        <f t="shared" si="21"/>
        <v>1</v>
      </c>
      <c r="L539" s="4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7.75" customHeight="1">
      <c r="A540" s="133"/>
      <c r="B540" s="79"/>
      <c r="C540" s="121"/>
      <c r="D540" s="134" t="s">
        <v>246</v>
      </c>
      <c r="E540" s="95">
        <v>3</v>
      </c>
      <c r="F540" s="45"/>
      <c r="G540" s="45"/>
      <c r="H540" s="45"/>
      <c r="I540" s="45"/>
      <c r="J540" s="45">
        <f t="shared" si="20"/>
        <v>3</v>
      </c>
      <c r="K540" s="45">
        <f t="shared" si="21"/>
        <v>1</v>
      </c>
      <c r="L540" s="4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7.75" customHeight="1">
      <c r="A541" s="133"/>
      <c r="B541" s="79"/>
      <c r="C541" s="121"/>
      <c r="D541" s="134" t="s">
        <v>249</v>
      </c>
      <c r="E541" s="95">
        <v>2</v>
      </c>
      <c r="F541" s="45"/>
      <c r="G541" s="45"/>
      <c r="H541" s="45"/>
      <c r="I541" s="45"/>
      <c r="J541" s="45">
        <f t="shared" si="20"/>
        <v>2</v>
      </c>
      <c r="K541" s="45">
        <f t="shared" si="21"/>
        <v>1</v>
      </c>
      <c r="L541" s="4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7.75" customHeight="1">
      <c r="A542" s="133"/>
      <c r="B542" s="79"/>
      <c r="C542" s="121"/>
      <c r="D542" s="134" t="s">
        <v>253</v>
      </c>
      <c r="E542" s="95">
        <v>11</v>
      </c>
      <c r="F542" s="45"/>
      <c r="G542" s="45"/>
      <c r="H542" s="45"/>
      <c r="I542" s="45"/>
      <c r="J542" s="45">
        <f t="shared" si="20"/>
        <v>11</v>
      </c>
      <c r="K542" s="45">
        <f t="shared" si="21"/>
        <v>1</v>
      </c>
      <c r="L542" s="4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7.75" customHeight="1">
      <c r="A543" s="133"/>
      <c r="B543" s="79"/>
      <c r="C543" s="121"/>
      <c r="D543" s="134" t="s">
        <v>256</v>
      </c>
      <c r="E543" s="95">
        <v>5</v>
      </c>
      <c r="F543" s="45"/>
      <c r="G543" s="45"/>
      <c r="H543" s="45"/>
      <c r="I543" s="45"/>
      <c r="J543" s="45">
        <f t="shared" si="20"/>
        <v>5</v>
      </c>
      <c r="K543" s="45">
        <f t="shared" si="21"/>
        <v>1</v>
      </c>
      <c r="L543" s="4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7.75" customHeight="1">
      <c r="A544" s="133"/>
      <c r="B544" s="79"/>
      <c r="C544" s="121"/>
      <c r="D544" s="134" t="s">
        <v>259</v>
      </c>
      <c r="E544" s="95">
        <v>6</v>
      </c>
      <c r="F544" s="45"/>
      <c r="G544" s="45"/>
      <c r="H544" s="45"/>
      <c r="I544" s="45"/>
      <c r="J544" s="45">
        <f t="shared" si="20"/>
        <v>6</v>
      </c>
      <c r="K544" s="45">
        <f t="shared" si="21"/>
        <v>1</v>
      </c>
      <c r="L544" s="4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7.75" customHeight="1">
      <c r="A545" s="133"/>
      <c r="B545" s="79"/>
      <c r="C545" s="121"/>
      <c r="D545" s="134" t="s">
        <v>261</v>
      </c>
      <c r="E545" s="95">
        <v>13</v>
      </c>
      <c r="F545" s="45"/>
      <c r="G545" s="45"/>
      <c r="H545" s="45"/>
      <c r="I545" s="45"/>
      <c r="J545" s="45">
        <f t="shared" si="20"/>
        <v>13</v>
      </c>
      <c r="K545" s="45">
        <f t="shared" si="21"/>
        <v>1</v>
      </c>
      <c r="L545" s="4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7.75" customHeight="1">
      <c r="A546" s="133"/>
      <c r="B546" s="79"/>
      <c r="C546" s="121"/>
      <c r="D546" s="134" t="s">
        <v>263</v>
      </c>
      <c r="E546" s="95">
        <v>2</v>
      </c>
      <c r="F546" s="45"/>
      <c r="G546" s="45"/>
      <c r="H546" s="45"/>
      <c r="I546" s="45"/>
      <c r="J546" s="45">
        <f t="shared" si="20"/>
        <v>2</v>
      </c>
      <c r="K546" s="45">
        <f t="shared" si="21"/>
        <v>1</v>
      </c>
      <c r="L546" s="4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7.75" customHeight="1">
      <c r="A547" s="133"/>
      <c r="B547" s="79"/>
      <c r="C547" s="121"/>
      <c r="D547" s="134" t="s">
        <v>265</v>
      </c>
      <c r="E547" s="95">
        <v>6</v>
      </c>
      <c r="F547" s="45"/>
      <c r="G547" s="45"/>
      <c r="H547" s="45"/>
      <c r="I547" s="45"/>
      <c r="J547" s="45">
        <f t="shared" si="20"/>
        <v>6</v>
      </c>
      <c r="K547" s="45">
        <f t="shared" si="21"/>
        <v>1</v>
      </c>
      <c r="L547" s="4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7.75" customHeight="1">
      <c r="A548" s="133"/>
      <c r="B548" s="79"/>
      <c r="C548" s="121"/>
      <c r="D548" s="134" t="s">
        <v>269</v>
      </c>
      <c r="E548" s="95">
        <v>1</v>
      </c>
      <c r="F548" s="45"/>
      <c r="G548" s="45"/>
      <c r="H548" s="45"/>
      <c r="I548" s="45"/>
      <c r="J548" s="45">
        <f t="shared" si="20"/>
        <v>1</v>
      </c>
      <c r="K548" s="45">
        <f t="shared" si="21"/>
        <v>1</v>
      </c>
      <c r="L548" s="4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7.75" customHeight="1">
      <c r="A549" s="133"/>
      <c r="B549" s="79"/>
      <c r="C549" s="121"/>
      <c r="D549" s="134" t="s">
        <v>274</v>
      </c>
      <c r="E549" s="95">
        <v>6</v>
      </c>
      <c r="F549" s="45"/>
      <c r="G549" s="45"/>
      <c r="H549" s="45"/>
      <c r="I549" s="45"/>
      <c r="J549" s="45">
        <f t="shared" si="20"/>
        <v>6</v>
      </c>
      <c r="K549" s="45">
        <f t="shared" si="21"/>
        <v>1</v>
      </c>
      <c r="L549" s="4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7.75" customHeight="1">
      <c r="A550" s="133"/>
      <c r="B550" s="79"/>
      <c r="C550" s="121"/>
      <c r="D550" s="134" t="s">
        <v>277</v>
      </c>
      <c r="E550" s="95">
        <v>0</v>
      </c>
      <c r="F550" s="45"/>
      <c r="G550" s="45"/>
      <c r="H550" s="45"/>
      <c r="I550" s="45"/>
      <c r="J550" s="45">
        <f t="shared" si="20"/>
        <v>0</v>
      </c>
      <c r="K550" s="45" t="e">
        <f t="shared" si="21"/>
        <v>#DIV/0!</v>
      </c>
      <c r="L550" s="4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7.75" customHeight="1">
      <c r="A551" s="133"/>
      <c r="B551" s="79"/>
      <c r="C551" s="121"/>
      <c r="D551" s="134" t="s">
        <v>279</v>
      </c>
      <c r="E551" s="95">
        <v>11</v>
      </c>
      <c r="F551" s="45"/>
      <c r="G551" s="45"/>
      <c r="H551" s="45"/>
      <c r="I551" s="45"/>
      <c r="J551" s="45">
        <f t="shared" si="20"/>
        <v>11</v>
      </c>
      <c r="K551" s="45">
        <f t="shared" si="21"/>
        <v>1</v>
      </c>
      <c r="L551" s="4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7.75" customHeight="1">
      <c r="A552" s="133"/>
      <c r="B552" s="79"/>
      <c r="C552" s="121"/>
      <c r="D552" s="134" t="s">
        <v>283</v>
      </c>
      <c r="E552" s="95">
        <v>2</v>
      </c>
      <c r="F552" s="45"/>
      <c r="G552" s="45"/>
      <c r="H552" s="45"/>
      <c r="I552" s="45"/>
      <c r="J552" s="45">
        <f t="shared" si="20"/>
        <v>2</v>
      </c>
      <c r="K552" s="45">
        <f t="shared" si="21"/>
        <v>1</v>
      </c>
      <c r="L552" s="4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7.75" customHeight="1">
      <c r="A553" s="133"/>
      <c r="B553" s="79"/>
      <c r="C553" s="121"/>
      <c r="D553" s="134" t="s">
        <v>285</v>
      </c>
      <c r="E553" s="95">
        <v>2</v>
      </c>
      <c r="F553" s="45"/>
      <c r="G553" s="45"/>
      <c r="H553" s="45"/>
      <c r="I553" s="45"/>
      <c r="J553" s="45">
        <f t="shared" si="20"/>
        <v>2</v>
      </c>
      <c r="K553" s="45">
        <f t="shared" si="21"/>
        <v>1</v>
      </c>
      <c r="L553" s="4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7.75" customHeight="1">
      <c r="A554" s="133"/>
      <c r="B554" s="79"/>
      <c r="C554" s="121"/>
      <c r="D554" s="134" t="s">
        <v>287</v>
      </c>
      <c r="E554" s="95">
        <v>7</v>
      </c>
      <c r="F554" s="45"/>
      <c r="G554" s="45"/>
      <c r="H554" s="45"/>
      <c r="I554" s="45"/>
      <c r="J554" s="45">
        <f t="shared" si="20"/>
        <v>7</v>
      </c>
      <c r="K554" s="45">
        <f t="shared" si="21"/>
        <v>1</v>
      </c>
      <c r="L554" s="4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7.75" customHeight="1">
      <c r="A555" s="133"/>
      <c r="B555" s="79"/>
      <c r="C555" s="121"/>
      <c r="D555" s="134" t="s">
        <v>289</v>
      </c>
      <c r="E555" s="95">
        <v>7</v>
      </c>
      <c r="F555" s="45"/>
      <c r="G555" s="45"/>
      <c r="H555" s="45"/>
      <c r="I555" s="45"/>
      <c r="J555" s="45">
        <f t="shared" si="20"/>
        <v>7</v>
      </c>
      <c r="K555" s="45">
        <f t="shared" si="21"/>
        <v>1</v>
      </c>
      <c r="L555" s="4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7.75" customHeight="1">
      <c r="A556" s="133"/>
      <c r="B556" s="79"/>
      <c r="C556" s="121"/>
      <c r="D556" s="134" t="s">
        <v>291</v>
      </c>
      <c r="E556" s="95">
        <v>2</v>
      </c>
      <c r="F556" s="45"/>
      <c r="G556" s="45"/>
      <c r="H556" s="45"/>
      <c r="I556" s="45"/>
      <c r="J556" s="45">
        <f t="shared" si="20"/>
        <v>2</v>
      </c>
      <c r="K556" s="45">
        <f t="shared" si="21"/>
        <v>1</v>
      </c>
      <c r="L556" s="4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7.75" customHeight="1">
      <c r="A557" s="133"/>
      <c r="B557" s="79"/>
      <c r="C557" s="121"/>
      <c r="D557" s="134" t="s">
        <v>293</v>
      </c>
      <c r="E557" s="95">
        <v>4</v>
      </c>
      <c r="F557" s="45"/>
      <c r="G557" s="45"/>
      <c r="H557" s="45"/>
      <c r="I557" s="45"/>
      <c r="J557" s="45">
        <f t="shared" si="20"/>
        <v>4</v>
      </c>
      <c r="K557" s="45">
        <f t="shared" si="21"/>
        <v>1</v>
      </c>
      <c r="L557" s="4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7.75" customHeight="1">
      <c r="A558" s="133"/>
      <c r="B558" s="79"/>
      <c r="C558" s="121"/>
      <c r="D558" s="134" t="s">
        <v>295</v>
      </c>
      <c r="E558" s="95">
        <v>3</v>
      </c>
      <c r="F558" s="45"/>
      <c r="G558" s="45"/>
      <c r="H558" s="45"/>
      <c r="I558" s="45"/>
      <c r="J558" s="45">
        <f t="shared" si="20"/>
        <v>3</v>
      </c>
      <c r="K558" s="45">
        <f t="shared" si="21"/>
        <v>1</v>
      </c>
      <c r="L558" s="4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7.75" customHeight="1">
      <c r="A559" s="133"/>
      <c r="B559" s="79"/>
      <c r="C559" s="121"/>
      <c r="D559" s="134" t="s">
        <v>297</v>
      </c>
      <c r="E559" s="95">
        <v>4</v>
      </c>
      <c r="F559" s="45"/>
      <c r="G559" s="45"/>
      <c r="H559" s="45"/>
      <c r="I559" s="45"/>
      <c r="J559" s="45">
        <f t="shared" si="20"/>
        <v>4</v>
      </c>
      <c r="K559" s="45">
        <f t="shared" si="21"/>
        <v>1</v>
      </c>
      <c r="L559" s="4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7.75" customHeight="1">
      <c r="A560" s="133"/>
      <c r="B560" s="79"/>
      <c r="C560" s="121"/>
      <c r="D560" s="134" t="s">
        <v>299</v>
      </c>
      <c r="E560" s="95">
        <v>17</v>
      </c>
      <c r="F560" s="45"/>
      <c r="G560" s="45"/>
      <c r="H560" s="45"/>
      <c r="I560" s="45"/>
      <c r="J560" s="45">
        <f t="shared" si="20"/>
        <v>17</v>
      </c>
      <c r="K560" s="45">
        <f t="shared" si="21"/>
        <v>1</v>
      </c>
      <c r="L560" s="4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7.75" customHeight="1">
      <c r="A561" s="133"/>
      <c r="B561" s="79"/>
      <c r="C561" s="121"/>
      <c r="D561" s="134" t="s">
        <v>301</v>
      </c>
      <c r="E561" s="95">
        <v>2</v>
      </c>
      <c r="F561" s="45"/>
      <c r="G561" s="45"/>
      <c r="H561" s="45"/>
      <c r="I561" s="45"/>
      <c r="J561" s="45">
        <f t="shared" si="20"/>
        <v>2</v>
      </c>
      <c r="K561" s="45">
        <f t="shared" si="21"/>
        <v>1</v>
      </c>
      <c r="L561" s="4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7.75" customHeight="1">
      <c r="A562" s="133"/>
      <c r="B562" s="79"/>
      <c r="C562" s="121"/>
      <c r="D562" s="134" t="s">
        <v>302</v>
      </c>
      <c r="E562" s="95">
        <v>4</v>
      </c>
      <c r="F562" s="45"/>
      <c r="G562" s="45"/>
      <c r="H562" s="45"/>
      <c r="I562" s="45"/>
      <c r="J562" s="45">
        <f t="shared" si="20"/>
        <v>4</v>
      </c>
      <c r="K562" s="45">
        <f t="shared" si="21"/>
        <v>1</v>
      </c>
      <c r="L562" s="4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7.75" customHeight="1">
      <c r="A563" s="133"/>
      <c r="B563" s="79"/>
      <c r="C563" s="121"/>
      <c r="D563" s="134" t="s">
        <v>304</v>
      </c>
      <c r="E563" s="95">
        <v>5</v>
      </c>
      <c r="F563" s="45"/>
      <c r="G563" s="45"/>
      <c r="H563" s="45"/>
      <c r="I563" s="45"/>
      <c r="J563" s="45">
        <f t="shared" si="20"/>
        <v>5</v>
      </c>
      <c r="K563" s="45">
        <f t="shared" si="21"/>
        <v>1</v>
      </c>
      <c r="L563" s="4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7.75" customHeight="1">
      <c r="A564" s="133"/>
      <c r="B564" s="79"/>
      <c r="C564" s="121"/>
      <c r="D564" s="134" t="s">
        <v>306</v>
      </c>
      <c r="E564" s="95">
        <v>5</v>
      </c>
      <c r="F564" s="45"/>
      <c r="G564" s="45"/>
      <c r="H564" s="45"/>
      <c r="I564" s="45"/>
      <c r="J564" s="45">
        <f t="shared" si="20"/>
        <v>5</v>
      </c>
      <c r="K564" s="45">
        <f t="shared" si="21"/>
        <v>1</v>
      </c>
      <c r="L564" s="4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7.75" customHeight="1">
      <c r="A565" s="133"/>
      <c r="B565" s="79"/>
      <c r="C565" s="121"/>
      <c r="D565" s="134" t="s">
        <v>309</v>
      </c>
      <c r="E565" s="95">
        <v>2</v>
      </c>
      <c r="F565" s="45"/>
      <c r="G565" s="45"/>
      <c r="H565" s="45"/>
      <c r="I565" s="45"/>
      <c r="J565" s="45">
        <f t="shared" si="20"/>
        <v>2</v>
      </c>
      <c r="K565" s="45">
        <f t="shared" si="21"/>
        <v>1</v>
      </c>
      <c r="L565" s="4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7.75" customHeight="1">
      <c r="A566" s="133"/>
      <c r="B566" s="79"/>
      <c r="C566" s="121"/>
      <c r="D566" s="80" t="s">
        <v>41</v>
      </c>
      <c r="E566" s="95">
        <v>195</v>
      </c>
      <c r="F566" s="45"/>
      <c r="G566" s="45"/>
      <c r="H566" s="45"/>
      <c r="I566" s="45"/>
      <c r="J566" s="45">
        <f>SUM(J525:J565)</f>
        <v>195</v>
      </c>
      <c r="K566" s="45">
        <f t="shared" si="21"/>
        <v>1</v>
      </c>
      <c r="L566" s="4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306"/>
      <c r="B567" s="116"/>
      <c r="C567" s="121"/>
      <c r="D567" s="455"/>
      <c r="E567" s="433"/>
      <c r="F567" s="329"/>
      <c r="G567" s="94"/>
      <c r="H567" s="71"/>
      <c r="I567" s="71"/>
      <c r="J567" s="71"/>
      <c r="K567" s="71"/>
      <c r="L567" s="71"/>
      <c r="M567" s="71"/>
      <c r="N567" s="71"/>
      <c r="O567" s="71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39"/>
      <c r="B568" s="421" t="s">
        <v>165</v>
      </c>
      <c r="C568" s="422"/>
      <c r="D568" s="423"/>
      <c r="E568" s="534"/>
      <c r="F568" s="70"/>
      <c r="G568" s="535"/>
      <c r="H568" s="425"/>
      <c r="I568" s="426"/>
      <c r="J568" s="426"/>
      <c r="K568" s="426"/>
      <c r="L568" s="426"/>
      <c r="M568" s="428"/>
      <c r="N568" s="428"/>
      <c r="O568" s="428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77"/>
      <c r="B569" s="79" t="s">
        <v>133</v>
      </c>
      <c r="C569" s="465">
        <v>200</v>
      </c>
      <c r="D569" s="455" t="s">
        <v>523</v>
      </c>
      <c r="E569" s="70"/>
      <c r="F569" s="424"/>
      <c r="G569" s="429"/>
      <c r="H569" s="510"/>
      <c r="I569" s="71"/>
      <c r="J569" s="71"/>
      <c r="K569" s="71"/>
      <c r="L569" s="71"/>
      <c r="M569" s="420" t="s">
        <v>568</v>
      </c>
      <c r="N569" s="420" t="s">
        <v>568</v>
      </c>
      <c r="O569" s="420" t="s">
        <v>568</v>
      </c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434"/>
      <c r="B570" s="79" t="s">
        <v>145</v>
      </c>
      <c r="C570" s="465">
        <v>200</v>
      </c>
      <c r="D570" s="466" t="s">
        <v>680</v>
      </c>
      <c r="E570" s="70"/>
      <c r="F570" s="424"/>
      <c r="G570" s="70"/>
      <c r="H570" s="510"/>
      <c r="I570" s="71"/>
      <c r="J570" s="71"/>
      <c r="K570" s="71"/>
      <c r="L570" s="71"/>
      <c r="M570" s="71"/>
      <c r="N570" s="71"/>
      <c r="O570" s="71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402"/>
      <c r="B571" s="79" t="s">
        <v>151</v>
      </c>
      <c r="C571" s="465">
        <v>200</v>
      </c>
      <c r="D571" s="455" t="s">
        <v>523</v>
      </c>
      <c r="E571" s="433"/>
      <c r="F571" s="329"/>
      <c r="G571" s="70"/>
      <c r="H571" s="510"/>
      <c r="I571" s="71"/>
      <c r="J571" s="71"/>
      <c r="K571" s="71"/>
      <c r="L571" s="71"/>
      <c r="M571" s="71"/>
      <c r="N571" s="71"/>
      <c r="O571" s="71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435"/>
      <c r="B572" s="79" t="s">
        <v>70</v>
      </c>
      <c r="C572" s="465">
        <f>SUM(C569:C571)</f>
        <v>600</v>
      </c>
      <c r="D572" s="455" t="s">
        <v>523</v>
      </c>
      <c r="E572" s="433"/>
      <c r="F572" s="329"/>
      <c r="G572" s="94"/>
      <c r="H572" s="71"/>
      <c r="I572" s="71"/>
      <c r="J572" s="71"/>
      <c r="K572" s="71"/>
      <c r="L572" s="71"/>
      <c r="M572" s="71"/>
      <c r="N572" s="71"/>
      <c r="O572" s="71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7.75" customHeight="1">
      <c r="A573" s="133"/>
      <c r="B573" s="79"/>
      <c r="C573" s="121"/>
      <c r="D573" s="134" t="s">
        <v>202</v>
      </c>
      <c r="E573" s="95">
        <v>12</v>
      </c>
      <c r="F573" s="45"/>
      <c r="G573" s="45"/>
      <c r="H573" s="45"/>
      <c r="I573" s="45"/>
      <c r="J573" s="45">
        <f t="shared" ref="J573:J613" si="22">SUM(E573:I573)</f>
        <v>12</v>
      </c>
      <c r="K573" s="45">
        <f t="shared" ref="K573:K614" si="23">J573/E573</f>
        <v>1</v>
      </c>
      <c r="L573" s="4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7.75" customHeight="1">
      <c r="A574" s="133"/>
      <c r="B574" s="79"/>
      <c r="C574" s="121"/>
      <c r="D574" s="134" t="s">
        <v>205</v>
      </c>
      <c r="E574" s="95">
        <v>1</v>
      </c>
      <c r="F574" s="45"/>
      <c r="G574" s="45"/>
      <c r="H574" s="45"/>
      <c r="I574" s="45"/>
      <c r="J574" s="45">
        <f t="shared" si="22"/>
        <v>1</v>
      </c>
      <c r="K574" s="45">
        <f t="shared" si="23"/>
        <v>1</v>
      </c>
      <c r="L574" s="4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7.75" customHeight="1">
      <c r="A575" s="133"/>
      <c r="B575" s="79"/>
      <c r="C575" s="121"/>
      <c r="D575" s="134" t="s">
        <v>210</v>
      </c>
      <c r="E575" s="45"/>
      <c r="F575" s="45"/>
      <c r="G575" s="45"/>
      <c r="H575" s="45"/>
      <c r="I575" s="45"/>
      <c r="J575" s="45">
        <f t="shared" si="22"/>
        <v>0</v>
      </c>
      <c r="K575" s="45" t="e">
        <f t="shared" si="23"/>
        <v>#DIV/0!</v>
      </c>
      <c r="L575" s="4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7.75" customHeight="1">
      <c r="A576" s="133"/>
      <c r="B576" s="79"/>
      <c r="C576" s="121"/>
      <c r="D576" s="134" t="s">
        <v>213</v>
      </c>
      <c r="E576" s="95">
        <v>17</v>
      </c>
      <c r="F576" s="45"/>
      <c r="G576" s="45"/>
      <c r="H576" s="45"/>
      <c r="I576" s="45"/>
      <c r="J576" s="45">
        <f t="shared" si="22"/>
        <v>17</v>
      </c>
      <c r="K576" s="45">
        <f t="shared" si="23"/>
        <v>1</v>
      </c>
      <c r="L576" s="4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7.75" customHeight="1">
      <c r="A577" s="133"/>
      <c r="B577" s="79"/>
      <c r="C577" s="121"/>
      <c r="D577" s="134" t="s">
        <v>216</v>
      </c>
      <c r="E577" s="95">
        <v>1</v>
      </c>
      <c r="F577" s="45"/>
      <c r="G577" s="45"/>
      <c r="H577" s="45"/>
      <c r="I577" s="45"/>
      <c r="J577" s="45">
        <f t="shared" si="22"/>
        <v>1</v>
      </c>
      <c r="K577" s="45">
        <f t="shared" si="23"/>
        <v>1</v>
      </c>
      <c r="L577" s="4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7.75" customHeight="1">
      <c r="A578" s="133"/>
      <c r="B578" s="79"/>
      <c r="C578" s="121"/>
      <c r="D578" s="134" t="s">
        <v>218</v>
      </c>
      <c r="E578" s="95">
        <v>2</v>
      </c>
      <c r="F578" s="45"/>
      <c r="G578" s="45"/>
      <c r="H578" s="45"/>
      <c r="I578" s="45"/>
      <c r="J578" s="45">
        <f t="shared" si="22"/>
        <v>2</v>
      </c>
      <c r="K578" s="45">
        <f t="shared" si="23"/>
        <v>1</v>
      </c>
      <c r="L578" s="4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7.75" customHeight="1">
      <c r="A579" s="133"/>
      <c r="B579" s="79"/>
      <c r="C579" s="121"/>
      <c r="D579" s="134" t="s">
        <v>220</v>
      </c>
      <c r="E579" s="45"/>
      <c r="F579" s="45"/>
      <c r="G579" s="45"/>
      <c r="H579" s="45"/>
      <c r="I579" s="45"/>
      <c r="J579" s="45">
        <f t="shared" si="22"/>
        <v>0</v>
      </c>
      <c r="K579" s="45" t="e">
        <f t="shared" si="23"/>
        <v>#DIV/0!</v>
      </c>
      <c r="L579" s="4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7.75" customHeight="1">
      <c r="A580" s="133"/>
      <c r="B580" s="79"/>
      <c r="C580" s="121"/>
      <c r="D580" s="134" t="s">
        <v>223</v>
      </c>
      <c r="E580" s="45"/>
      <c r="F580" s="45"/>
      <c r="G580" s="45"/>
      <c r="H580" s="45"/>
      <c r="I580" s="45"/>
      <c r="J580" s="45">
        <f t="shared" si="22"/>
        <v>0</v>
      </c>
      <c r="K580" s="45" t="e">
        <f t="shared" si="23"/>
        <v>#DIV/0!</v>
      </c>
      <c r="L580" s="4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7.75" customHeight="1">
      <c r="A581" s="133"/>
      <c r="B581" s="79"/>
      <c r="C581" s="121"/>
      <c r="D581" s="134" t="s">
        <v>225</v>
      </c>
      <c r="E581" s="95">
        <v>16</v>
      </c>
      <c r="F581" s="45"/>
      <c r="G581" s="45"/>
      <c r="H581" s="45"/>
      <c r="I581" s="45"/>
      <c r="J581" s="45">
        <f t="shared" si="22"/>
        <v>16</v>
      </c>
      <c r="K581" s="45">
        <f t="shared" si="23"/>
        <v>1</v>
      </c>
      <c r="L581" s="4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7.75" customHeight="1">
      <c r="A582" s="133"/>
      <c r="B582" s="79"/>
      <c r="C582" s="121"/>
      <c r="D582" s="134" t="s">
        <v>227</v>
      </c>
      <c r="E582" s="95">
        <v>1</v>
      </c>
      <c r="F582" s="45"/>
      <c r="G582" s="45"/>
      <c r="H582" s="45"/>
      <c r="I582" s="45"/>
      <c r="J582" s="45">
        <f t="shared" si="22"/>
        <v>1</v>
      </c>
      <c r="K582" s="45">
        <f t="shared" si="23"/>
        <v>1</v>
      </c>
      <c r="L582" s="4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7.75" customHeight="1">
      <c r="A583" s="133"/>
      <c r="B583" s="79"/>
      <c r="C583" s="121"/>
      <c r="D583" s="134" t="s">
        <v>229</v>
      </c>
      <c r="E583" s="95">
        <v>4</v>
      </c>
      <c r="F583" s="45"/>
      <c r="G583" s="45"/>
      <c r="H583" s="45"/>
      <c r="I583" s="45"/>
      <c r="J583" s="45">
        <f t="shared" si="22"/>
        <v>4</v>
      </c>
      <c r="K583" s="45">
        <f t="shared" si="23"/>
        <v>1</v>
      </c>
      <c r="L583" s="4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7.75" customHeight="1">
      <c r="A584" s="133"/>
      <c r="B584" s="79"/>
      <c r="C584" s="121"/>
      <c r="D584" s="134" t="s">
        <v>234</v>
      </c>
      <c r="E584" s="45"/>
      <c r="F584" s="45"/>
      <c r="G584" s="45"/>
      <c r="H584" s="45"/>
      <c r="I584" s="45"/>
      <c r="J584" s="45">
        <f t="shared" si="22"/>
        <v>0</v>
      </c>
      <c r="K584" s="45" t="e">
        <f t="shared" si="23"/>
        <v>#DIV/0!</v>
      </c>
      <c r="L584" s="4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7.75" customHeight="1">
      <c r="A585" s="133"/>
      <c r="B585" s="79"/>
      <c r="C585" s="121"/>
      <c r="D585" s="134" t="s">
        <v>236</v>
      </c>
      <c r="E585" s="45"/>
      <c r="F585" s="45"/>
      <c r="G585" s="45"/>
      <c r="H585" s="45"/>
      <c r="I585" s="45"/>
      <c r="J585" s="45">
        <f t="shared" si="22"/>
        <v>0</v>
      </c>
      <c r="K585" s="45" t="e">
        <f t="shared" si="23"/>
        <v>#DIV/0!</v>
      </c>
      <c r="L585" s="4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7.75" customHeight="1">
      <c r="A586" s="133"/>
      <c r="B586" s="79"/>
      <c r="C586" s="121"/>
      <c r="D586" s="134" t="s">
        <v>241</v>
      </c>
      <c r="E586" s="45"/>
      <c r="F586" s="45"/>
      <c r="G586" s="45"/>
      <c r="H586" s="45"/>
      <c r="I586" s="45"/>
      <c r="J586" s="45">
        <f t="shared" si="22"/>
        <v>0</v>
      </c>
      <c r="K586" s="45" t="e">
        <f t="shared" si="23"/>
        <v>#DIV/0!</v>
      </c>
      <c r="L586" s="4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7.75" customHeight="1">
      <c r="A587" s="133"/>
      <c r="B587" s="79"/>
      <c r="C587" s="121"/>
      <c r="D587" s="134" t="s">
        <v>243</v>
      </c>
      <c r="E587" s="45"/>
      <c r="F587" s="45"/>
      <c r="G587" s="45"/>
      <c r="H587" s="45"/>
      <c r="I587" s="45"/>
      <c r="J587" s="45">
        <f t="shared" si="22"/>
        <v>0</v>
      </c>
      <c r="K587" s="45" t="e">
        <f t="shared" si="23"/>
        <v>#DIV/0!</v>
      </c>
      <c r="L587" s="4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7.75" customHeight="1">
      <c r="A588" s="133"/>
      <c r="B588" s="79"/>
      <c r="C588" s="121"/>
      <c r="D588" s="134" t="s">
        <v>246</v>
      </c>
      <c r="E588" s="45"/>
      <c r="F588" s="45"/>
      <c r="G588" s="45"/>
      <c r="H588" s="45"/>
      <c r="I588" s="45"/>
      <c r="J588" s="45">
        <f t="shared" si="22"/>
        <v>0</v>
      </c>
      <c r="K588" s="45" t="e">
        <f t="shared" si="23"/>
        <v>#DIV/0!</v>
      </c>
      <c r="L588" s="4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7.75" customHeight="1">
      <c r="A589" s="133"/>
      <c r="B589" s="79"/>
      <c r="C589" s="121"/>
      <c r="D589" s="134" t="s">
        <v>249</v>
      </c>
      <c r="E589" s="95">
        <v>1</v>
      </c>
      <c r="F589" s="45"/>
      <c r="G589" s="45"/>
      <c r="H589" s="45"/>
      <c r="I589" s="45"/>
      <c r="J589" s="45">
        <f t="shared" si="22"/>
        <v>1</v>
      </c>
      <c r="K589" s="45">
        <f t="shared" si="23"/>
        <v>1</v>
      </c>
      <c r="L589" s="4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7.75" customHeight="1">
      <c r="A590" s="133"/>
      <c r="B590" s="79"/>
      <c r="C590" s="121"/>
      <c r="D590" s="134" t="s">
        <v>253</v>
      </c>
      <c r="E590" s="95">
        <v>7</v>
      </c>
      <c r="F590" s="45"/>
      <c r="G590" s="45"/>
      <c r="H590" s="45"/>
      <c r="I590" s="45"/>
      <c r="J590" s="45">
        <f t="shared" si="22"/>
        <v>7</v>
      </c>
      <c r="K590" s="45">
        <f t="shared" si="23"/>
        <v>1</v>
      </c>
      <c r="L590" s="4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7.75" customHeight="1">
      <c r="A591" s="133"/>
      <c r="B591" s="79"/>
      <c r="C591" s="121"/>
      <c r="D591" s="134" t="s">
        <v>256</v>
      </c>
      <c r="E591" s="45"/>
      <c r="F591" s="45"/>
      <c r="G591" s="45"/>
      <c r="H591" s="45"/>
      <c r="I591" s="45"/>
      <c r="J591" s="45">
        <f t="shared" si="22"/>
        <v>0</v>
      </c>
      <c r="K591" s="45" t="e">
        <f t="shared" si="23"/>
        <v>#DIV/0!</v>
      </c>
      <c r="L591" s="4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7.75" customHeight="1">
      <c r="A592" s="133"/>
      <c r="B592" s="79"/>
      <c r="C592" s="121"/>
      <c r="D592" s="134" t="s">
        <v>259</v>
      </c>
      <c r="E592" s="95">
        <v>1</v>
      </c>
      <c r="F592" s="45"/>
      <c r="G592" s="45"/>
      <c r="H592" s="45"/>
      <c r="I592" s="45"/>
      <c r="J592" s="45">
        <f t="shared" si="22"/>
        <v>1</v>
      </c>
      <c r="K592" s="45">
        <f t="shared" si="23"/>
        <v>1</v>
      </c>
      <c r="L592" s="4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7.75" customHeight="1">
      <c r="A593" s="133"/>
      <c r="B593" s="79"/>
      <c r="C593" s="121"/>
      <c r="D593" s="134" t="s">
        <v>261</v>
      </c>
      <c r="E593" s="95">
        <v>3</v>
      </c>
      <c r="F593" s="45"/>
      <c r="G593" s="45"/>
      <c r="H593" s="45"/>
      <c r="I593" s="45"/>
      <c r="J593" s="45">
        <f t="shared" si="22"/>
        <v>3</v>
      </c>
      <c r="K593" s="45">
        <f t="shared" si="23"/>
        <v>1</v>
      </c>
      <c r="L593" s="4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7.75" customHeight="1">
      <c r="A594" s="133"/>
      <c r="B594" s="79"/>
      <c r="C594" s="121"/>
      <c r="D594" s="134" t="s">
        <v>263</v>
      </c>
      <c r="E594" s="95">
        <v>1</v>
      </c>
      <c r="F594" s="45"/>
      <c r="G594" s="45"/>
      <c r="H594" s="45"/>
      <c r="I594" s="45"/>
      <c r="J594" s="45">
        <f t="shared" si="22"/>
        <v>1</v>
      </c>
      <c r="K594" s="45">
        <f t="shared" si="23"/>
        <v>1</v>
      </c>
      <c r="L594" s="4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7.75" customHeight="1">
      <c r="A595" s="133"/>
      <c r="B595" s="79"/>
      <c r="C595" s="121"/>
      <c r="D595" s="134" t="s">
        <v>265</v>
      </c>
      <c r="E595" s="45"/>
      <c r="F595" s="45"/>
      <c r="G595" s="45"/>
      <c r="H595" s="45"/>
      <c r="I595" s="45"/>
      <c r="J595" s="45">
        <f t="shared" si="22"/>
        <v>0</v>
      </c>
      <c r="K595" s="45" t="e">
        <f t="shared" si="23"/>
        <v>#DIV/0!</v>
      </c>
      <c r="L595" s="4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7.75" customHeight="1">
      <c r="A596" s="133"/>
      <c r="B596" s="79"/>
      <c r="C596" s="121"/>
      <c r="D596" s="134" t="s">
        <v>269</v>
      </c>
      <c r="E596" s="45"/>
      <c r="F596" s="45"/>
      <c r="G596" s="45"/>
      <c r="H596" s="45"/>
      <c r="I596" s="45"/>
      <c r="J596" s="45">
        <f t="shared" si="22"/>
        <v>0</v>
      </c>
      <c r="K596" s="45" t="e">
        <f t="shared" si="23"/>
        <v>#DIV/0!</v>
      </c>
      <c r="L596" s="4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7.75" customHeight="1">
      <c r="A597" s="133"/>
      <c r="B597" s="79"/>
      <c r="C597" s="121"/>
      <c r="D597" s="134" t="s">
        <v>274</v>
      </c>
      <c r="E597" s="95">
        <v>1</v>
      </c>
      <c r="F597" s="45"/>
      <c r="G597" s="45"/>
      <c r="H597" s="45"/>
      <c r="I597" s="45"/>
      <c r="J597" s="45">
        <f t="shared" si="22"/>
        <v>1</v>
      </c>
      <c r="K597" s="45">
        <f t="shared" si="23"/>
        <v>1</v>
      </c>
      <c r="L597" s="4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7.75" customHeight="1">
      <c r="A598" s="133"/>
      <c r="B598" s="79"/>
      <c r="C598" s="121"/>
      <c r="D598" s="134" t="s">
        <v>277</v>
      </c>
      <c r="E598" s="45"/>
      <c r="F598" s="45"/>
      <c r="G598" s="45"/>
      <c r="H598" s="45"/>
      <c r="I598" s="45"/>
      <c r="J598" s="45">
        <f t="shared" si="22"/>
        <v>0</v>
      </c>
      <c r="K598" s="45" t="e">
        <f t="shared" si="23"/>
        <v>#DIV/0!</v>
      </c>
      <c r="L598" s="4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7.75" customHeight="1">
      <c r="A599" s="133"/>
      <c r="B599" s="79"/>
      <c r="C599" s="121"/>
      <c r="D599" s="134" t="s">
        <v>279</v>
      </c>
      <c r="E599" s="95">
        <v>9</v>
      </c>
      <c r="F599" s="45"/>
      <c r="G599" s="45"/>
      <c r="H599" s="45"/>
      <c r="I599" s="45"/>
      <c r="J599" s="45">
        <f t="shared" si="22"/>
        <v>9</v>
      </c>
      <c r="K599" s="45">
        <f t="shared" si="23"/>
        <v>1</v>
      </c>
      <c r="L599" s="4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7.75" customHeight="1">
      <c r="A600" s="133"/>
      <c r="B600" s="79"/>
      <c r="C600" s="121"/>
      <c r="D600" s="134" t="s">
        <v>283</v>
      </c>
      <c r="E600" s="95">
        <v>1</v>
      </c>
      <c r="F600" s="45"/>
      <c r="G600" s="45"/>
      <c r="H600" s="45"/>
      <c r="I600" s="45"/>
      <c r="J600" s="45">
        <f t="shared" si="22"/>
        <v>1</v>
      </c>
      <c r="K600" s="45">
        <f t="shared" si="23"/>
        <v>1</v>
      </c>
      <c r="L600" s="4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7.75" customHeight="1">
      <c r="A601" s="133"/>
      <c r="B601" s="79"/>
      <c r="C601" s="121"/>
      <c r="D601" s="134" t="s">
        <v>285</v>
      </c>
      <c r="E601" s="45"/>
      <c r="F601" s="45"/>
      <c r="G601" s="45"/>
      <c r="H601" s="45"/>
      <c r="I601" s="45"/>
      <c r="J601" s="45">
        <f t="shared" si="22"/>
        <v>0</v>
      </c>
      <c r="K601" s="45" t="e">
        <f t="shared" si="23"/>
        <v>#DIV/0!</v>
      </c>
      <c r="L601" s="4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7.75" customHeight="1">
      <c r="A602" s="133"/>
      <c r="B602" s="79"/>
      <c r="C602" s="121"/>
      <c r="D602" s="134" t="s">
        <v>287</v>
      </c>
      <c r="E602" s="45"/>
      <c r="F602" s="45"/>
      <c r="G602" s="45"/>
      <c r="H602" s="45"/>
      <c r="I602" s="45"/>
      <c r="J602" s="45">
        <f t="shared" si="22"/>
        <v>0</v>
      </c>
      <c r="K602" s="45" t="e">
        <f t="shared" si="23"/>
        <v>#DIV/0!</v>
      </c>
      <c r="L602" s="4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7.75" customHeight="1">
      <c r="A603" s="133"/>
      <c r="B603" s="79"/>
      <c r="C603" s="121"/>
      <c r="D603" s="134" t="s">
        <v>289</v>
      </c>
      <c r="E603" s="95">
        <v>8</v>
      </c>
      <c r="F603" s="45"/>
      <c r="G603" s="45"/>
      <c r="H603" s="45"/>
      <c r="I603" s="45"/>
      <c r="J603" s="45">
        <f t="shared" si="22"/>
        <v>8</v>
      </c>
      <c r="K603" s="45">
        <f t="shared" si="23"/>
        <v>1</v>
      </c>
      <c r="L603" s="4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7.75" customHeight="1">
      <c r="A604" s="133"/>
      <c r="B604" s="79"/>
      <c r="C604" s="121"/>
      <c r="D604" s="134" t="s">
        <v>291</v>
      </c>
      <c r="E604" s="45"/>
      <c r="F604" s="45"/>
      <c r="G604" s="45"/>
      <c r="H604" s="45"/>
      <c r="I604" s="45"/>
      <c r="J604" s="45">
        <f t="shared" si="22"/>
        <v>0</v>
      </c>
      <c r="K604" s="45" t="e">
        <f t="shared" si="23"/>
        <v>#DIV/0!</v>
      </c>
      <c r="L604" s="4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7.75" customHeight="1">
      <c r="A605" s="133"/>
      <c r="B605" s="79"/>
      <c r="C605" s="121"/>
      <c r="D605" s="134" t="s">
        <v>293</v>
      </c>
      <c r="E605" s="95">
        <v>6</v>
      </c>
      <c r="F605" s="45"/>
      <c r="G605" s="45"/>
      <c r="H605" s="45"/>
      <c r="I605" s="45"/>
      <c r="J605" s="45">
        <f t="shared" si="22"/>
        <v>6</v>
      </c>
      <c r="K605" s="45">
        <f t="shared" si="23"/>
        <v>1</v>
      </c>
      <c r="L605" s="4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7.75" customHeight="1">
      <c r="A606" s="133"/>
      <c r="B606" s="79"/>
      <c r="C606" s="121"/>
      <c r="D606" s="134" t="s">
        <v>295</v>
      </c>
      <c r="E606" s="45"/>
      <c r="F606" s="45"/>
      <c r="G606" s="45"/>
      <c r="H606" s="45"/>
      <c r="I606" s="45"/>
      <c r="J606" s="45">
        <f t="shared" si="22"/>
        <v>0</v>
      </c>
      <c r="K606" s="45" t="e">
        <f t="shared" si="23"/>
        <v>#DIV/0!</v>
      </c>
      <c r="L606" s="4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7.75" customHeight="1">
      <c r="A607" s="133"/>
      <c r="B607" s="79"/>
      <c r="C607" s="121"/>
      <c r="D607" s="134" t="s">
        <v>297</v>
      </c>
      <c r="E607" s="45"/>
      <c r="F607" s="45"/>
      <c r="G607" s="45"/>
      <c r="H607" s="45"/>
      <c r="I607" s="45"/>
      <c r="J607" s="45">
        <f t="shared" si="22"/>
        <v>0</v>
      </c>
      <c r="K607" s="45" t="e">
        <f t="shared" si="23"/>
        <v>#DIV/0!</v>
      </c>
      <c r="L607" s="4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7.75" customHeight="1">
      <c r="A608" s="133"/>
      <c r="B608" s="79"/>
      <c r="C608" s="121"/>
      <c r="D608" s="134" t="s">
        <v>299</v>
      </c>
      <c r="E608" s="95">
        <v>1</v>
      </c>
      <c r="F608" s="45"/>
      <c r="G608" s="45"/>
      <c r="H608" s="45"/>
      <c r="I608" s="45"/>
      <c r="J608" s="45">
        <f t="shared" si="22"/>
        <v>1</v>
      </c>
      <c r="K608" s="45">
        <f t="shared" si="23"/>
        <v>1</v>
      </c>
      <c r="L608" s="4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7.75" customHeight="1">
      <c r="A609" s="133"/>
      <c r="B609" s="79"/>
      <c r="C609" s="121"/>
      <c r="D609" s="134" t="s">
        <v>301</v>
      </c>
      <c r="E609" s="95">
        <v>1</v>
      </c>
      <c r="F609" s="45"/>
      <c r="G609" s="45"/>
      <c r="H609" s="45"/>
      <c r="I609" s="45"/>
      <c r="J609" s="45">
        <f t="shared" si="22"/>
        <v>1</v>
      </c>
      <c r="K609" s="45">
        <f t="shared" si="23"/>
        <v>1</v>
      </c>
      <c r="L609" s="4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7.75" customHeight="1">
      <c r="A610" s="133"/>
      <c r="B610" s="79"/>
      <c r="C610" s="121"/>
      <c r="D610" s="134" t="s">
        <v>302</v>
      </c>
      <c r="E610" s="95">
        <v>35</v>
      </c>
      <c r="F610" s="45"/>
      <c r="G610" s="45"/>
      <c r="H610" s="45"/>
      <c r="I610" s="45"/>
      <c r="J610" s="45">
        <f t="shared" si="22"/>
        <v>35</v>
      </c>
      <c r="K610" s="45">
        <f t="shared" si="23"/>
        <v>1</v>
      </c>
      <c r="L610" s="4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7.75" customHeight="1">
      <c r="A611" s="133"/>
      <c r="B611" s="79"/>
      <c r="C611" s="121"/>
      <c r="D611" s="134" t="s">
        <v>304</v>
      </c>
      <c r="E611" s="95">
        <v>18</v>
      </c>
      <c r="F611" s="45"/>
      <c r="G611" s="45"/>
      <c r="H611" s="45"/>
      <c r="I611" s="45"/>
      <c r="J611" s="45">
        <f t="shared" si="22"/>
        <v>18</v>
      </c>
      <c r="K611" s="45">
        <f t="shared" si="23"/>
        <v>1</v>
      </c>
      <c r="L611" s="4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7.75" customHeight="1">
      <c r="A612" s="133"/>
      <c r="B612" s="79"/>
      <c r="C612" s="121"/>
      <c r="D612" s="134" t="s">
        <v>306</v>
      </c>
      <c r="E612" s="95">
        <v>4</v>
      </c>
      <c r="F612" s="45"/>
      <c r="G612" s="45"/>
      <c r="H612" s="45"/>
      <c r="I612" s="45"/>
      <c r="J612" s="45">
        <f t="shared" si="22"/>
        <v>4</v>
      </c>
      <c r="K612" s="45">
        <f t="shared" si="23"/>
        <v>1</v>
      </c>
      <c r="L612" s="4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7.75" customHeight="1">
      <c r="A613" s="133"/>
      <c r="B613" s="79"/>
      <c r="C613" s="121"/>
      <c r="D613" s="134" t="s">
        <v>309</v>
      </c>
      <c r="E613" s="95">
        <v>2</v>
      </c>
      <c r="F613" s="45"/>
      <c r="G613" s="45"/>
      <c r="H613" s="45"/>
      <c r="I613" s="45"/>
      <c r="J613" s="45">
        <f t="shared" si="22"/>
        <v>2</v>
      </c>
      <c r="K613" s="45">
        <f t="shared" si="23"/>
        <v>1</v>
      </c>
      <c r="L613" s="4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7.75" customHeight="1">
      <c r="A614" s="133"/>
      <c r="B614" s="79"/>
      <c r="C614" s="121"/>
      <c r="D614" s="80" t="s">
        <v>41</v>
      </c>
      <c r="E614" s="95">
        <v>153</v>
      </c>
      <c r="F614" s="45"/>
      <c r="G614" s="45"/>
      <c r="H614" s="45"/>
      <c r="I614" s="45"/>
      <c r="J614" s="45">
        <f>SUM(J573:J613)</f>
        <v>153</v>
      </c>
      <c r="K614" s="45">
        <f t="shared" si="23"/>
        <v>1</v>
      </c>
      <c r="L614" s="4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306"/>
      <c r="B615" s="116"/>
      <c r="C615" s="121"/>
      <c r="D615" s="455"/>
      <c r="E615" s="433"/>
      <c r="F615" s="329"/>
      <c r="G615" s="94"/>
      <c r="H615" s="71"/>
      <c r="I615" s="71"/>
      <c r="J615" s="71"/>
      <c r="K615" s="71"/>
      <c r="L615" s="71"/>
      <c r="M615" s="71"/>
      <c r="N615" s="71"/>
      <c r="O615" s="71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39"/>
      <c r="B616" s="421" t="s">
        <v>681</v>
      </c>
      <c r="C616" s="422"/>
      <c r="D616" s="423"/>
      <c r="E616" s="534"/>
      <c r="F616" s="70"/>
      <c r="G616" s="535"/>
      <c r="H616" s="425"/>
      <c r="I616" s="426"/>
      <c r="J616" s="426"/>
      <c r="K616" s="426"/>
      <c r="L616" s="426"/>
      <c r="M616" s="428"/>
      <c r="N616" s="428"/>
      <c r="O616" s="428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39"/>
      <c r="B617" s="421" t="s">
        <v>682</v>
      </c>
      <c r="C617" s="422"/>
      <c r="D617" s="423"/>
      <c r="E617" s="534"/>
      <c r="F617" s="70"/>
      <c r="G617" s="535"/>
      <c r="H617" s="425"/>
      <c r="I617" s="426"/>
      <c r="J617" s="426"/>
      <c r="K617" s="426"/>
      <c r="L617" s="426"/>
      <c r="M617" s="428"/>
      <c r="N617" s="428"/>
      <c r="O617" s="428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39"/>
      <c r="B618" s="421" t="s">
        <v>166</v>
      </c>
      <c r="C618" s="422"/>
      <c r="D618" s="423"/>
      <c r="E618" s="70"/>
      <c r="F618" s="424"/>
      <c r="G618" s="429"/>
      <c r="H618" s="425"/>
      <c r="I618" s="426"/>
      <c r="J618" s="426"/>
      <c r="K618" s="426"/>
      <c r="L618" s="426"/>
      <c r="M618" s="420" t="s">
        <v>568</v>
      </c>
      <c r="N618" s="420" t="s">
        <v>568</v>
      </c>
      <c r="O618" s="420" t="s">
        <v>568</v>
      </c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39"/>
      <c r="B619" s="421" t="s">
        <v>683</v>
      </c>
      <c r="C619" s="422"/>
      <c r="D619" s="423"/>
      <c r="E619" s="70"/>
      <c r="F619" s="424"/>
      <c r="G619" s="70"/>
      <c r="H619" s="425"/>
      <c r="I619" s="426"/>
      <c r="J619" s="426"/>
      <c r="K619" s="426"/>
      <c r="L619" s="426"/>
      <c r="M619" s="428"/>
      <c r="N619" s="428"/>
      <c r="O619" s="428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77"/>
      <c r="B620" s="79" t="s">
        <v>133</v>
      </c>
      <c r="C620" s="465">
        <v>60000</v>
      </c>
      <c r="D620" s="455" t="s">
        <v>684</v>
      </c>
      <c r="E620" s="433"/>
      <c r="F620" s="329"/>
      <c r="G620" s="70"/>
      <c r="H620" s="71"/>
      <c r="I620" s="71"/>
      <c r="J620" s="71"/>
      <c r="K620" s="71"/>
      <c r="L620" s="71"/>
      <c r="M620" s="94"/>
      <c r="N620" s="94"/>
      <c r="O620" s="94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434"/>
      <c r="B621" s="79" t="s">
        <v>145</v>
      </c>
      <c r="C621" s="549">
        <v>60000</v>
      </c>
      <c r="D621" s="455" t="s">
        <v>684</v>
      </c>
      <c r="E621" s="70"/>
      <c r="F621" s="424"/>
      <c r="G621" s="70"/>
      <c r="H621" s="71"/>
      <c r="I621" s="71"/>
      <c r="J621" s="71"/>
      <c r="K621" s="71"/>
      <c r="L621" s="71"/>
      <c r="M621" s="71"/>
      <c r="N621" s="71"/>
      <c r="O621" s="71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402"/>
      <c r="B622" s="79" t="s">
        <v>151</v>
      </c>
      <c r="C622" s="465">
        <v>45397</v>
      </c>
      <c r="D622" s="455" t="s">
        <v>684</v>
      </c>
      <c r="E622" s="433"/>
      <c r="F622" s="329"/>
      <c r="G622" s="70"/>
      <c r="H622" s="71"/>
      <c r="I622" s="71"/>
      <c r="J622" s="71"/>
      <c r="K622" s="71"/>
      <c r="L622" s="71"/>
      <c r="M622" s="71"/>
      <c r="N622" s="71"/>
      <c r="O622" s="71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435"/>
      <c r="B623" s="79" t="s">
        <v>70</v>
      </c>
      <c r="C623" s="465">
        <f>SUM(C620:C622)</f>
        <v>165397</v>
      </c>
      <c r="D623" s="455" t="s">
        <v>684</v>
      </c>
      <c r="E623" s="433"/>
      <c r="F623" s="329"/>
      <c r="G623" s="94"/>
      <c r="H623" s="71"/>
      <c r="I623" s="71"/>
      <c r="J623" s="71"/>
      <c r="K623" s="71"/>
      <c r="L623" s="71"/>
      <c r="M623" s="71"/>
      <c r="N623" s="71"/>
      <c r="O623" s="71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7.75" customHeight="1">
      <c r="A624" s="133"/>
      <c r="B624" s="79"/>
      <c r="C624" s="121"/>
      <c r="D624" s="134" t="s">
        <v>202</v>
      </c>
      <c r="E624" s="550">
        <v>1632</v>
      </c>
      <c r="F624" s="45"/>
      <c r="G624" s="45"/>
      <c r="H624" s="45"/>
      <c r="I624" s="45"/>
      <c r="J624" s="495">
        <f t="shared" ref="J624:J664" si="24">SUM(E624:I624)</f>
        <v>1632</v>
      </c>
      <c r="K624" s="45">
        <f t="shared" ref="K624:K665" si="25">J624/E624</f>
        <v>1</v>
      </c>
      <c r="L624" s="4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7.75" customHeight="1">
      <c r="A625" s="133"/>
      <c r="B625" s="79"/>
      <c r="C625" s="121"/>
      <c r="D625" s="134" t="s">
        <v>205</v>
      </c>
      <c r="E625" s="95">
        <v>426</v>
      </c>
      <c r="F625" s="45"/>
      <c r="G625" s="45"/>
      <c r="H625" s="45"/>
      <c r="I625" s="45"/>
      <c r="J625" s="45">
        <f t="shared" si="24"/>
        <v>426</v>
      </c>
      <c r="K625" s="45">
        <f t="shared" si="25"/>
        <v>1</v>
      </c>
      <c r="L625" s="4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7.75" customHeight="1">
      <c r="A626" s="133"/>
      <c r="B626" s="79"/>
      <c r="C626" s="121"/>
      <c r="D626" s="134" t="s">
        <v>210</v>
      </c>
      <c r="E626" s="95">
        <v>90</v>
      </c>
      <c r="F626" s="45"/>
      <c r="G626" s="45"/>
      <c r="H626" s="45"/>
      <c r="I626" s="45"/>
      <c r="J626" s="45">
        <f t="shared" si="24"/>
        <v>90</v>
      </c>
      <c r="K626" s="45">
        <f t="shared" si="25"/>
        <v>1</v>
      </c>
      <c r="L626" s="4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7.75" customHeight="1">
      <c r="A627" s="133"/>
      <c r="B627" s="79"/>
      <c r="C627" s="121"/>
      <c r="D627" s="134" t="s">
        <v>213</v>
      </c>
      <c r="E627" s="550">
        <v>2088</v>
      </c>
      <c r="F627" s="45"/>
      <c r="G627" s="45"/>
      <c r="H627" s="45"/>
      <c r="I627" s="45"/>
      <c r="J627" s="495">
        <f t="shared" si="24"/>
        <v>2088</v>
      </c>
      <c r="K627" s="45">
        <f t="shared" si="25"/>
        <v>1</v>
      </c>
      <c r="L627" s="4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7.75" customHeight="1">
      <c r="A628" s="133"/>
      <c r="B628" s="79"/>
      <c r="C628" s="121"/>
      <c r="D628" s="134" t="s">
        <v>216</v>
      </c>
      <c r="E628" s="550">
        <v>1932</v>
      </c>
      <c r="F628" s="45"/>
      <c r="G628" s="45"/>
      <c r="H628" s="45"/>
      <c r="I628" s="45"/>
      <c r="J628" s="495">
        <f t="shared" si="24"/>
        <v>1932</v>
      </c>
      <c r="K628" s="45">
        <f t="shared" si="25"/>
        <v>1</v>
      </c>
      <c r="L628" s="4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7.75" customHeight="1">
      <c r="A629" s="133"/>
      <c r="B629" s="79"/>
      <c r="C629" s="121"/>
      <c r="D629" s="134" t="s">
        <v>218</v>
      </c>
      <c r="E629" s="550">
        <v>2208</v>
      </c>
      <c r="F629" s="45"/>
      <c r="G629" s="45"/>
      <c r="H629" s="45"/>
      <c r="I629" s="45"/>
      <c r="J629" s="495">
        <f t="shared" si="24"/>
        <v>2208</v>
      </c>
      <c r="K629" s="45">
        <f t="shared" si="25"/>
        <v>1</v>
      </c>
      <c r="L629" s="4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7.75" customHeight="1">
      <c r="A630" s="133"/>
      <c r="B630" s="79"/>
      <c r="C630" s="121"/>
      <c r="D630" s="134" t="s">
        <v>220</v>
      </c>
      <c r="E630" s="550">
        <v>1122</v>
      </c>
      <c r="F630" s="45"/>
      <c r="G630" s="45"/>
      <c r="H630" s="45"/>
      <c r="I630" s="45"/>
      <c r="J630" s="495">
        <f t="shared" si="24"/>
        <v>1122</v>
      </c>
      <c r="K630" s="45">
        <f t="shared" si="25"/>
        <v>1</v>
      </c>
      <c r="L630" s="4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7.75" customHeight="1">
      <c r="A631" s="133"/>
      <c r="B631" s="79"/>
      <c r="C631" s="121"/>
      <c r="D631" s="134" t="s">
        <v>223</v>
      </c>
      <c r="E631" s="95">
        <v>456</v>
      </c>
      <c r="F631" s="45"/>
      <c r="G631" s="45"/>
      <c r="H631" s="45"/>
      <c r="I631" s="45"/>
      <c r="J631" s="45">
        <f t="shared" si="24"/>
        <v>456</v>
      </c>
      <c r="K631" s="45">
        <f t="shared" si="25"/>
        <v>1</v>
      </c>
      <c r="L631" s="4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7.75" customHeight="1">
      <c r="A632" s="133"/>
      <c r="B632" s="79"/>
      <c r="C632" s="121"/>
      <c r="D632" s="134" t="s">
        <v>225</v>
      </c>
      <c r="E632" s="550">
        <v>2094</v>
      </c>
      <c r="F632" s="45"/>
      <c r="G632" s="45"/>
      <c r="H632" s="45"/>
      <c r="I632" s="45"/>
      <c r="J632" s="495">
        <f t="shared" si="24"/>
        <v>2094</v>
      </c>
      <c r="K632" s="45">
        <f t="shared" si="25"/>
        <v>1</v>
      </c>
      <c r="L632" s="4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7.75" customHeight="1">
      <c r="A633" s="133"/>
      <c r="B633" s="79"/>
      <c r="C633" s="121"/>
      <c r="D633" s="134" t="s">
        <v>227</v>
      </c>
      <c r="E633" s="550">
        <v>1098</v>
      </c>
      <c r="F633" s="45"/>
      <c r="G633" s="45"/>
      <c r="H633" s="45"/>
      <c r="I633" s="45"/>
      <c r="J633" s="495">
        <f t="shared" si="24"/>
        <v>1098</v>
      </c>
      <c r="K633" s="45">
        <f t="shared" si="25"/>
        <v>1</v>
      </c>
      <c r="L633" s="4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7.75" customHeight="1">
      <c r="A634" s="133"/>
      <c r="B634" s="79"/>
      <c r="C634" s="121"/>
      <c r="D634" s="134" t="s">
        <v>229</v>
      </c>
      <c r="E634" s="95">
        <v>720</v>
      </c>
      <c r="F634" s="45"/>
      <c r="G634" s="45"/>
      <c r="H634" s="45"/>
      <c r="I634" s="45"/>
      <c r="J634" s="45">
        <f t="shared" si="24"/>
        <v>720</v>
      </c>
      <c r="K634" s="45">
        <f t="shared" si="25"/>
        <v>1</v>
      </c>
      <c r="L634" s="4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7.75" customHeight="1">
      <c r="A635" s="133"/>
      <c r="B635" s="79"/>
      <c r="C635" s="121"/>
      <c r="D635" s="134" t="s">
        <v>234</v>
      </c>
      <c r="E635" s="550">
        <v>1968</v>
      </c>
      <c r="F635" s="45"/>
      <c r="G635" s="45"/>
      <c r="H635" s="45"/>
      <c r="I635" s="45"/>
      <c r="J635" s="495">
        <f t="shared" si="24"/>
        <v>1968</v>
      </c>
      <c r="K635" s="45">
        <f t="shared" si="25"/>
        <v>1</v>
      </c>
      <c r="L635" s="4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7.75" customHeight="1">
      <c r="A636" s="133"/>
      <c r="B636" s="79"/>
      <c r="C636" s="121"/>
      <c r="D636" s="134" t="s">
        <v>236</v>
      </c>
      <c r="E636" s="550">
        <v>1614</v>
      </c>
      <c r="F636" s="45"/>
      <c r="G636" s="45"/>
      <c r="H636" s="45"/>
      <c r="I636" s="45"/>
      <c r="J636" s="495">
        <f t="shared" si="24"/>
        <v>1614</v>
      </c>
      <c r="K636" s="45">
        <f t="shared" si="25"/>
        <v>1</v>
      </c>
      <c r="L636" s="4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7.75" customHeight="1">
      <c r="A637" s="133"/>
      <c r="B637" s="79"/>
      <c r="C637" s="121"/>
      <c r="D637" s="134" t="s">
        <v>241</v>
      </c>
      <c r="E637" s="95">
        <v>396</v>
      </c>
      <c r="F637" s="45"/>
      <c r="G637" s="45"/>
      <c r="H637" s="45"/>
      <c r="I637" s="45"/>
      <c r="J637" s="45">
        <f t="shared" si="24"/>
        <v>396</v>
      </c>
      <c r="K637" s="45">
        <f t="shared" si="25"/>
        <v>1</v>
      </c>
      <c r="L637" s="4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7.75" customHeight="1">
      <c r="A638" s="133"/>
      <c r="B638" s="79"/>
      <c r="C638" s="121"/>
      <c r="D638" s="134" t="s">
        <v>243</v>
      </c>
      <c r="E638" s="95">
        <v>996</v>
      </c>
      <c r="F638" s="45"/>
      <c r="G638" s="45"/>
      <c r="H638" s="45"/>
      <c r="I638" s="45"/>
      <c r="J638" s="45">
        <f t="shared" si="24"/>
        <v>996</v>
      </c>
      <c r="K638" s="45">
        <f t="shared" si="25"/>
        <v>1</v>
      </c>
      <c r="L638" s="4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7.75" customHeight="1">
      <c r="A639" s="133"/>
      <c r="B639" s="79"/>
      <c r="C639" s="121"/>
      <c r="D639" s="134" t="s">
        <v>246</v>
      </c>
      <c r="E639" s="550">
        <v>1350</v>
      </c>
      <c r="F639" s="45"/>
      <c r="G639" s="45"/>
      <c r="H639" s="45"/>
      <c r="I639" s="45"/>
      <c r="J639" s="495">
        <f t="shared" si="24"/>
        <v>1350</v>
      </c>
      <c r="K639" s="45">
        <f t="shared" si="25"/>
        <v>1</v>
      </c>
      <c r="L639" s="4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7.75" customHeight="1">
      <c r="A640" s="133"/>
      <c r="B640" s="79"/>
      <c r="C640" s="121"/>
      <c r="D640" s="134" t="s">
        <v>249</v>
      </c>
      <c r="E640" s="95">
        <v>804</v>
      </c>
      <c r="F640" s="45"/>
      <c r="G640" s="45"/>
      <c r="H640" s="45"/>
      <c r="I640" s="45"/>
      <c r="J640" s="45">
        <f t="shared" si="24"/>
        <v>804</v>
      </c>
      <c r="K640" s="45">
        <f t="shared" si="25"/>
        <v>1</v>
      </c>
      <c r="L640" s="4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7.75" customHeight="1">
      <c r="A641" s="133"/>
      <c r="B641" s="79"/>
      <c r="C641" s="121"/>
      <c r="D641" s="134" t="s">
        <v>253</v>
      </c>
      <c r="E641" s="550">
        <v>2232</v>
      </c>
      <c r="F641" s="45"/>
      <c r="G641" s="45"/>
      <c r="H641" s="45"/>
      <c r="I641" s="45"/>
      <c r="J641" s="495">
        <f t="shared" si="24"/>
        <v>2232</v>
      </c>
      <c r="K641" s="45">
        <f t="shared" si="25"/>
        <v>1</v>
      </c>
      <c r="L641" s="4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7.75" customHeight="1">
      <c r="A642" s="133"/>
      <c r="B642" s="79"/>
      <c r="C642" s="121"/>
      <c r="D642" s="134" t="s">
        <v>256</v>
      </c>
      <c r="E642" s="550">
        <v>1386</v>
      </c>
      <c r="F642" s="45"/>
      <c r="G642" s="45"/>
      <c r="H642" s="45"/>
      <c r="I642" s="45"/>
      <c r="J642" s="495">
        <f t="shared" si="24"/>
        <v>1386</v>
      </c>
      <c r="K642" s="45">
        <f t="shared" si="25"/>
        <v>1</v>
      </c>
      <c r="L642" s="4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7.75" customHeight="1">
      <c r="A643" s="133"/>
      <c r="B643" s="79"/>
      <c r="C643" s="121"/>
      <c r="D643" s="134" t="s">
        <v>259</v>
      </c>
      <c r="E643" s="550">
        <v>1410</v>
      </c>
      <c r="F643" s="45"/>
      <c r="G643" s="45"/>
      <c r="H643" s="45"/>
      <c r="I643" s="45"/>
      <c r="J643" s="495">
        <f t="shared" si="24"/>
        <v>1410</v>
      </c>
      <c r="K643" s="45">
        <f t="shared" si="25"/>
        <v>1</v>
      </c>
      <c r="L643" s="4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7.75" customHeight="1">
      <c r="A644" s="133"/>
      <c r="B644" s="79"/>
      <c r="C644" s="121"/>
      <c r="D644" s="134" t="s">
        <v>261</v>
      </c>
      <c r="E644" s="550">
        <v>2658</v>
      </c>
      <c r="F644" s="45"/>
      <c r="G644" s="45"/>
      <c r="H644" s="45"/>
      <c r="I644" s="45"/>
      <c r="J644" s="495">
        <f t="shared" si="24"/>
        <v>2658</v>
      </c>
      <c r="K644" s="45">
        <f t="shared" si="25"/>
        <v>1</v>
      </c>
      <c r="L644" s="4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7.75" customHeight="1">
      <c r="A645" s="133"/>
      <c r="B645" s="79"/>
      <c r="C645" s="121"/>
      <c r="D645" s="134" t="s">
        <v>263</v>
      </c>
      <c r="E645" s="550">
        <v>1302</v>
      </c>
      <c r="F645" s="45"/>
      <c r="G645" s="45"/>
      <c r="H645" s="45"/>
      <c r="I645" s="45"/>
      <c r="J645" s="495">
        <f t="shared" si="24"/>
        <v>1302</v>
      </c>
      <c r="K645" s="45">
        <f t="shared" si="25"/>
        <v>1</v>
      </c>
      <c r="L645" s="4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7.75" customHeight="1">
      <c r="A646" s="133"/>
      <c r="B646" s="79"/>
      <c r="C646" s="121"/>
      <c r="D646" s="134" t="s">
        <v>265</v>
      </c>
      <c r="E646" s="550">
        <v>1074</v>
      </c>
      <c r="F646" s="45"/>
      <c r="G646" s="45"/>
      <c r="H646" s="45"/>
      <c r="I646" s="45"/>
      <c r="J646" s="495">
        <f t="shared" si="24"/>
        <v>1074</v>
      </c>
      <c r="K646" s="45">
        <f t="shared" si="25"/>
        <v>1</v>
      </c>
      <c r="L646" s="4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7.75" customHeight="1">
      <c r="A647" s="133"/>
      <c r="B647" s="79"/>
      <c r="C647" s="121"/>
      <c r="D647" s="134" t="s">
        <v>269</v>
      </c>
      <c r="E647" s="95">
        <v>708</v>
      </c>
      <c r="F647" s="45"/>
      <c r="G647" s="45"/>
      <c r="H647" s="45"/>
      <c r="I647" s="45"/>
      <c r="J647" s="45">
        <f t="shared" si="24"/>
        <v>708</v>
      </c>
      <c r="K647" s="45">
        <f t="shared" si="25"/>
        <v>1</v>
      </c>
      <c r="L647" s="4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7.75" customHeight="1">
      <c r="A648" s="133"/>
      <c r="B648" s="79"/>
      <c r="C648" s="121"/>
      <c r="D648" s="134" t="s">
        <v>274</v>
      </c>
      <c r="E648" s="550">
        <v>2358</v>
      </c>
      <c r="F648" s="45"/>
      <c r="G648" s="45"/>
      <c r="H648" s="45"/>
      <c r="I648" s="45"/>
      <c r="J648" s="495">
        <f t="shared" si="24"/>
        <v>2358</v>
      </c>
      <c r="K648" s="45">
        <f t="shared" si="25"/>
        <v>1</v>
      </c>
      <c r="L648" s="4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7.75" customHeight="1">
      <c r="A649" s="133"/>
      <c r="B649" s="79"/>
      <c r="C649" s="121"/>
      <c r="D649" s="134" t="s">
        <v>277</v>
      </c>
      <c r="E649" s="95">
        <v>720</v>
      </c>
      <c r="F649" s="45"/>
      <c r="G649" s="45"/>
      <c r="H649" s="45"/>
      <c r="I649" s="45"/>
      <c r="J649" s="45">
        <f t="shared" si="24"/>
        <v>720</v>
      </c>
      <c r="K649" s="45">
        <f t="shared" si="25"/>
        <v>1</v>
      </c>
      <c r="L649" s="4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7.75" customHeight="1">
      <c r="A650" s="133"/>
      <c r="B650" s="79"/>
      <c r="C650" s="121"/>
      <c r="D650" s="134" t="s">
        <v>279</v>
      </c>
      <c r="E650" s="550">
        <v>2742</v>
      </c>
      <c r="F650" s="45"/>
      <c r="G650" s="45"/>
      <c r="H650" s="45"/>
      <c r="I650" s="45"/>
      <c r="J650" s="495">
        <f t="shared" si="24"/>
        <v>2742</v>
      </c>
      <c r="K650" s="45">
        <f t="shared" si="25"/>
        <v>1</v>
      </c>
      <c r="L650" s="4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7.75" customHeight="1">
      <c r="A651" s="133"/>
      <c r="B651" s="79"/>
      <c r="C651" s="121"/>
      <c r="D651" s="134" t="s">
        <v>283</v>
      </c>
      <c r="E651" s="95">
        <v>414</v>
      </c>
      <c r="F651" s="45"/>
      <c r="G651" s="45"/>
      <c r="H651" s="45"/>
      <c r="I651" s="45"/>
      <c r="J651" s="45">
        <f t="shared" si="24"/>
        <v>414</v>
      </c>
      <c r="K651" s="45">
        <f t="shared" si="25"/>
        <v>1</v>
      </c>
      <c r="L651" s="4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7.75" customHeight="1">
      <c r="A652" s="133"/>
      <c r="B652" s="79"/>
      <c r="C652" s="121"/>
      <c r="D652" s="134" t="s">
        <v>285</v>
      </c>
      <c r="E652" s="550">
        <v>1338</v>
      </c>
      <c r="F652" s="45"/>
      <c r="G652" s="45"/>
      <c r="H652" s="45"/>
      <c r="I652" s="45"/>
      <c r="J652" s="495">
        <f t="shared" si="24"/>
        <v>1338</v>
      </c>
      <c r="K652" s="45">
        <f t="shared" si="25"/>
        <v>1</v>
      </c>
      <c r="L652" s="4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7.75" customHeight="1">
      <c r="A653" s="133"/>
      <c r="B653" s="79"/>
      <c r="C653" s="121"/>
      <c r="D653" s="134" t="s">
        <v>287</v>
      </c>
      <c r="E653" s="550">
        <v>1836</v>
      </c>
      <c r="F653" s="45"/>
      <c r="G653" s="45"/>
      <c r="H653" s="45"/>
      <c r="I653" s="45"/>
      <c r="J653" s="495">
        <f t="shared" si="24"/>
        <v>1836</v>
      </c>
      <c r="K653" s="45">
        <f t="shared" si="25"/>
        <v>1</v>
      </c>
      <c r="L653" s="4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7.75" customHeight="1">
      <c r="A654" s="133"/>
      <c r="B654" s="79"/>
      <c r="C654" s="121"/>
      <c r="D654" s="134" t="s">
        <v>289</v>
      </c>
      <c r="E654" s="550">
        <v>2010</v>
      </c>
      <c r="F654" s="45"/>
      <c r="G654" s="45"/>
      <c r="H654" s="45"/>
      <c r="I654" s="45"/>
      <c r="J654" s="495">
        <f t="shared" si="24"/>
        <v>2010</v>
      </c>
      <c r="K654" s="45">
        <f t="shared" si="25"/>
        <v>1</v>
      </c>
      <c r="L654" s="4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7.75" customHeight="1">
      <c r="A655" s="133"/>
      <c r="B655" s="79"/>
      <c r="C655" s="121"/>
      <c r="D655" s="134" t="s">
        <v>291</v>
      </c>
      <c r="E655" s="550">
        <v>1080</v>
      </c>
      <c r="F655" s="45"/>
      <c r="G655" s="45"/>
      <c r="H655" s="45"/>
      <c r="I655" s="45"/>
      <c r="J655" s="495">
        <f t="shared" si="24"/>
        <v>1080</v>
      </c>
      <c r="K655" s="45">
        <f t="shared" si="25"/>
        <v>1</v>
      </c>
      <c r="L655" s="4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7.75" customHeight="1">
      <c r="A656" s="133"/>
      <c r="B656" s="79"/>
      <c r="C656" s="121"/>
      <c r="D656" s="134" t="s">
        <v>293</v>
      </c>
      <c r="E656" s="550">
        <v>3750</v>
      </c>
      <c r="F656" s="45"/>
      <c r="G656" s="45"/>
      <c r="H656" s="45"/>
      <c r="I656" s="45"/>
      <c r="J656" s="495">
        <f t="shared" si="24"/>
        <v>3750</v>
      </c>
      <c r="K656" s="45">
        <f t="shared" si="25"/>
        <v>1</v>
      </c>
      <c r="L656" s="4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7.75" customHeight="1">
      <c r="A657" s="133"/>
      <c r="B657" s="79"/>
      <c r="C657" s="121"/>
      <c r="D657" s="134" t="s">
        <v>295</v>
      </c>
      <c r="E657" s="95">
        <v>768</v>
      </c>
      <c r="F657" s="45"/>
      <c r="G657" s="45"/>
      <c r="H657" s="45"/>
      <c r="I657" s="45"/>
      <c r="J657" s="45">
        <f t="shared" si="24"/>
        <v>768</v>
      </c>
      <c r="K657" s="45">
        <f t="shared" si="25"/>
        <v>1</v>
      </c>
      <c r="L657" s="4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7.75" customHeight="1">
      <c r="A658" s="133"/>
      <c r="B658" s="79"/>
      <c r="C658" s="121"/>
      <c r="D658" s="134" t="s">
        <v>297</v>
      </c>
      <c r="E658" s="550">
        <v>1446</v>
      </c>
      <c r="F658" s="45"/>
      <c r="G658" s="45"/>
      <c r="H658" s="45"/>
      <c r="I658" s="45"/>
      <c r="J658" s="495">
        <f t="shared" si="24"/>
        <v>1446</v>
      </c>
      <c r="K658" s="45">
        <f t="shared" si="25"/>
        <v>1</v>
      </c>
      <c r="L658" s="4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7.75" customHeight="1">
      <c r="A659" s="133"/>
      <c r="B659" s="79"/>
      <c r="C659" s="121"/>
      <c r="D659" s="134" t="s">
        <v>299</v>
      </c>
      <c r="E659" s="95">
        <v>846</v>
      </c>
      <c r="F659" s="45"/>
      <c r="G659" s="45"/>
      <c r="H659" s="45"/>
      <c r="I659" s="45"/>
      <c r="J659" s="45">
        <f t="shared" si="24"/>
        <v>846</v>
      </c>
      <c r="K659" s="45">
        <f t="shared" si="25"/>
        <v>1</v>
      </c>
      <c r="L659" s="4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7.75" customHeight="1">
      <c r="A660" s="133"/>
      <c r="B660" s="79"/>
      <c r="C660" s="121"/>
      <c r="D660" s="134" t="s">
        <v>301</v>
      </c>
      <c r="E660" s="95">
        <v>690</v>
      </c>
      <c r="F660" s="45"/>
      <c r="G660" s="45"/>
      <c r="H660" s="45"/>
      <c r="I660" s="45"/>
      <c r="J660" s="45">
        <f t="shared" si="24"/>
        <v>690</v>
      </c>
      <c r="K660" s="45">
        <f t="shared" si="25"/>
        <v>1</v>
      </c>
      <c r="L660" s="4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7.75" customHeight="1">
      <c r="A661" s="133"/>
      <c r="B661" s="79"/>
      <c r="C661" s="121"/>
      <c r="D661" s="134" t="s">
        <v>302</v>
      </c>
      <c r="E661" s="550">
        <v>1452</v>
      </c>
      <c r="F661" s="45"/>
      <c r="G661" s="45"/>
      <c r="H661" s="45"/>
      <c r="I661" s="45"/>
      <c r="J661" s="495">
        <f t="shared" si="24"/>
        <v>1452</v>
      </c>
      <c r="K661" s="45">
        <f t="shared" si="25"/>
        <v>1</v>
      </c>
      <c r="L661" s="4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7.75" customHeight="1">
      <c r="A662" s="133"/>
      <c r="B662" s="79"/>
      <c r="C662" s="121"/>
      <c r="D662" s="134" t="s">
        <v>304</v>
      </c>
      <c r="E662" s="550">
        <v>1416</v>
      </c>
      <c r="F662" s="45"/>
      <c r="G662" s="45"/>
      <c r="H662" s="45"/>
      <c r="I662" s="45"/>
      <c r="J662" s="495">
        <f t="shared" si="24"/>
        <v>1416</v>
      </c>
      <c r="K662" s="45">
        <f t="shared" si="25"/>
        <v>1</v>
      </c>
      <c r="L662" s="4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7.75" customHeight="1">
      <c r="A663" s="133"/>
      <c r="B663" s="79"/>
      <c r="C663" s="121"/>
      <c r="D663" s="134" t="s">
        <v>306</v>
      </c>
      <c r="E663" s="550">
        <v>4476</v>
      </c>
      <c r="F663" s="45"/>
      <c r="G663" s="45"/>
      <c r="H663" s="45"/>
      <c r="I663" s="45"/>
      <c r="J663" s="495">
        <f t="shared" si="24"/>
        <v>4476</v>
      </c>
      <c r="K663" s="45">
        <f t="shared" si="25"/>
        <v>1</v>
      </c>
      <c r="L663" s="4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7.75" customHeight="1">
      <c r="A664" s="133"/>
      <c r="B664" s="79"/>
      <c r="C664" s="121"/>
      <c r="D664" s="134" t="s">
        <v>309</v>
      </c>
      <c r="E664" s="95">
        <v>894</v>
      </c>
      <c r="F664" s="45"/>
      <c r="G664" s="45"/>
      <c r="H664" s="45"/>
      <c r="I664" s="45"/>
      <c r="J664" s="45">
        <f t="shared" si="24"/>
        <v>894</v>
      </c>
      <c r="K664" s="45">
        <f t="shared" si="25"/>
        <v>1</v>
      </c>
      <c r="L664" s="4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7.75" customHeight="1">
      <c r="A665" s="133"/>
      <c r="B665" s="79"/>
      <c r="C665" s="121"/>
      <c r="D665" s="80" t="s">
        <v>41</v>
      </c>
      <c r="E665" s="550">
        <v>60000</v>
      </c>
      <c r="F665" s="45"/>
      <c r="G665" s="45"/>
      <c r="H665" s="45"/>
      <c r="I665" s="45"/>
      <c r="J665" s="495">
        <f>SUM(J624:J664)</f>
        <v>60000</v>
      </c>
      <c r="K665" s="45">
        <f t="shared" si="25"/>
        <v>1</v>
      </c>
      <c r="L665" s="4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435"/>
      <c r="B666" s="79"/>
      <c r="C666" s="476"/>
      <c r="D666" s="455"/>
      <c r="E666" s="433"/>
      <c r="F666" s="329"/>
      <c r="G666" s="94"/>
      <c r="H666" s="71"/>
      <c r="I666" s="71"/>
      <c r="J666" s="71"/>
      <c r="K666" s="71"/>
      <c r="L666" s="71"/>
      <c r="M666" s="71"/>
      <c r="N666" s="71"/>
      <c r="O666" s="71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435"/>
      <c r="B667" s="79"/>
      <c r="C667" s="476"/>
      <c r="D667" s="455"/>
      <c r="E667" s="433"/>
      <c r="F667" s="329"/>
      <c r="G667" s="94"/>
      <c r="H667" s="71"/>
      <c r="I667" s="71"/>
      <c r="J667" s="71"/>
      <c r="K667" s="71"/>
      <c r="L667" s="71"/>
      <c r="M667" s="71"/>
      <c r="N667" s="71"/>
      <c r="O667" s="71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435"/>
      <c r="B668" s="79"/>
      <c r="C668" s="476"/>
      <c r="D668" s="455"/>
      <c r="E668" s="433"/>
      <c r="F668" s="329"/>
      <c r="G668" s="94"/>
      <c r="H668" s="71"/>
      <c r="I668" s="71"/>
      <c r="J668" s="71"/>
      <c r="K668" s="71"/>
      <c r="L668" s="71"/>
      <c r="M668" s="71"/>
      <c r="N668" s="71"/>
      <c r="O668" s="71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435"/>
      <c r="B669" s="79"/>
      <c r="C669" s="476"/>
      <c r="D669" s="455"/>
      <c r="E669" s="433"/>
      <c r="F669" s="329"/>
      <c r="G669" s="94"/>
      <c r="H669" s="71"/>
      <c r="I669" s="71"/>
      <c r="J669" s="71"/>
      <c r="K669" s="71"/>
      <c r="L669" s="71"/>
      <c r="M669" s="71"/>
      <c r="N669" s="71"/>
      <c r="O669" s="71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435"/>
      <c r="B670" s="79"/>
      <c r="C670" s="476"/>
      <c r="D670" s="455"/>
      <c r="E670" s="433"/>
      <c r="F670" s="329"/>
      <c r="G670" s="94"/>
      <c r="H670" s="71"/>
      <c r="I670" s="71"/>
      <c r="J670" s="71"/>
      <c r="K670" s="71"/>
      <c r="L670" s="71"/>
      <c r="M670" s="71"/>
      <c r="N670" s="71"/>
      <c r="O670" s="71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435"/>
      <c r="B671" s="79"/>
      <c r="C671" s="476"/>
      <c r="D671" s="455"/>
      <c r="E671" s="433"/>
      <c r="F671" s="329"/>
      <c r="G671" s="94"/>
      <c r="H671" s="71"/>
      <c r="I671" s="71"/>
      <c r="J671" s="71"/>
      <c r="K671" s="71"/>
      <c r="L671" s="71"/>
      <c r="M671" s="71"/>
      <c r="N671" s="71"/>
      <c r="O671" s="71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306"/>
      <c r="B672" s="116"/>
      <c r="C672" s="121"/>
      <c r="D672" s="455"/>
      <c r="E672" s="433"/>
      <c r="F672" s="329"/>
      <c r="G672" s="94"/>
      <c r="H672" s="71"/>
      <c r="I672" s="71"/>
      <c r="J672" s="71"/>
      <c r="K672" s="71"/>
      <c r="L672" s="71"/>
      <c r="M672" s="71"/>
      <c r="N672" s="71"/>
      <c r="O672" s="71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306"/>
      <c r="B673" s="444"/>
      <c r="C673" s="445"/>
      <c r="D673" s="468"/>
      <c r="E673" s="433"/>
      <c r="F673" s="329"/>
      <c r="G673" s="94"/>
      <c r="H673" s="426"/>
      <c r="I673" s="426"/>
      <c r="J673" s="426"/>
      <c r="K673" s="426"/>
      <c r="L673" s="426"/>
      <c r="M673" s="426"/>
      <c r="N673" s="426"/>
      <c r="O673" s="426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306"/>
      <c r="B674" s="444"/>
      <c r="C674" s="445"/>
      <c r="D674" s="468"/>
      <c r="E674" s="433"/>
      <c r="F674" s="329"/>
      <c r="G674" s="94"/>
      <c r="H674" s="426"/>
      <c r="I674" s="426"/>
      <c r="J674" s="426"/>
      <c r="K674" s="426"/>
      <c r="L674" s="426"/>
      <c r="M674" s="426"/>
      <c r="N674" s="426"/>
      <c r="O674" s="426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306"/>
      <c r="B675" s="444"/>
      <c r="C675" s="445"/>
      <c r="D675" s="468"/>
      <c r="E675" s="433"/>
      <c r="F675" s="329"/>
      <c r="G675" s="94"/>
      <c r="H675" s="426"/>
      <c r="I675" s="426"/>
      <c r="J675" s="426"/>
      <c r="K675" s="426"/>
      <c r="L675" s="426"/>
      <c r="M675" s="426"/>
      <c r="N675" s="426"/>
      <c r="O675" s="426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306"/>
      <c r="B676" s="444"/>
      <c r="C676" s="445"/>
      <c r="D676" s="468"/>
      <c r="E676" s="433"/>
      <c r="F676" s="329"/>
      <c r="G676" s="94"/>
      <c r="H676" s="426"/>
      <c r="I676" s="426"/>
      <c r="J676" s="426"/>
      <c r="K676" s="426"/>
      <c r="L676" s="426"/>
      <c r="M676" s="426"/>
      <c r="N676" s="426"/>
      <c r="O676" s="426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471"/>
      <c r="B677" s="448"/>
      <c r="C677" s="449"/>
      <c r="D677" s="473"/>
      <c r="E677" s="451"/>
      <c r="F677" s="452"/>
      <c r="G677" s="140"/>
      <c r="H677" s="453"/>
      <c r="I677" s="453"/>
      <c r="J677" s="453"/>
      <c r="K677" s="453"/>
      <c r="L677" s="453"/>
      <c r="M677" s="426"/>
      <c r="N677" s="426"/>
      <c r="O677" s="426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49" t="s">
        <v>605</v>
      </c>
      <c r="B678" s="292" t="s">
        <v>167</v>
      </c>
      <c r="C678" s="115"/>
      <c r="D678" s="551"/>
      <c r="E678" s="53"/>
      <c r="F678" s="417"/>
      <c r="G678" s="418"/>
      <c r="H678" s="209"/>
      <c r="I678" s="209"/>
      <c r="J678" s="209"/>
      <c r="K678" s="209"/>
      <c r="L678" s="209"/>
      <c r="M678" s="420" t="s">
        <v>568</v>
      </c>
      <c r="N678" s="420" t="s">
        <v>568</v>
      </c>
      <c r="O678" s="420" t="s">
        <v>568</v>
      </c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39" t="s">
        <v>131</v>
      </c>
      <c r="B679" s="421" t="s">
        <v>685</v>
      </c>
      <c r="C679" s="422"/>
      <c r="D679" s="423"/>
      <c r="E679" s="70"/>
      <c r="F679" s="424"/>
      <c r="G679" s="70"/>
      <c r="H679" s="425"/>
      <c r="I679" s="426"/>
      <c r="J679" s="426"/>
      <c r="K679" s="426"/>
      <c r="L679" s="426"/>
      <c r="M679" s="428"/>
      <c r="N679" s="428"/>
      <c r="O679" s="428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77"/>
      <c r="B680" s="79" t="s">
        <v>133</v>
      </c>
      <c r="C680" s="465">
        <v>16771</v>
      </c>
      <c r="D680" s="455" t="s">
        <v>523</v>
      </c>
      <c r="E680" s="433"/>
      <c r="F680" s="329"/>
      <c r="G680" s="70"/>
      <c r="H680" s="71"/>
      <c r="I680" s="71"/>
      <c r="J680" s="71"/>
      <c r="K680" s="71"/>
      <c r="L680" s="71"/>
      <c r="M680" s="94"/>
      <c r="N680" s="94"/>
      <c r="O680" s="94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434"/>
      <c r="B681" s="79" t="s">
        <v>145</v>
      </c>
      <c r="C681" s="465">
        <v>17600</v>
      </c>
      <c r="D681" s="466" t="s">
        <v>686</v>
      </c>
      <c r="E681" s="70"/>
      <c r="F681" s="424"/>
      <c r="G681" s="70"/>
      <c r="H681" s="71"/>
      <c r="I681" s="71"/>
      <c r="J681" s="71"/>
      <c r="K681" s="71"/>
      <c r="L681" s="71"/>
      <c r="M681" s="71"/>
      <c r="N681" s="71"/>
      <c r="O681" s="71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402"/>
      <c r="B682" s="79" t="s">
        <v>151</v>
      </c>
      <c r="C682" s="465">
        <f>2977+12866</f>
        <v>15843</v>
      </c>
      <c r="D682" s="455" t="s">
        <v>523</v>
      </c>
      <c r="E682" s="433"/>
      <c r="F682" s="329"/>
      <c r="G682" s="70"/>
      <c r="H682" s="71"/>
      <c r="I682" s="71"/>
      <c r="J682" s="71"/>
      <c r="K682" s="71"/>
      <c r="L682" s="71"/>
      <c r="M682" s="71"/>
      <c r="N682" s="71"/>
      <c r="O682" s="71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435"/>
      <c r="B683" s="79" t="s">
        <v>70</v>
      </c>
      <c r="C683" s="465">
        <f>SUM(C680:C682)</f>
        <v>50214</v>
      </c>
      <c r="D683" s="455" t="s">
        <v>523</v>
      </c>
      <c r="E683" s="433"/>
      <c r="F683" s="329"/>
      <c r="G683" s="94"/>
      <c r="H683" s="71"/>
      <c r="I683" s="71"/>
      <c r="J683" s="71"/>
      <c r="K683" s="71"/>
      <c r="L683" s="71"/>
      <c r="M683" s="71"/>
      <c r="N683" s="71"/>
      <c r="O683" s="71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7.75" customHeight="1">
      <c r="A684" s="133"/>
      <c r="B684" s="79"/>
      <c r="C684" s="121"/>
      <c r="D684" s="134" t="s">
        <v>202</v>
      </c>
      <c r="E684" s="95">
        <v>1069</v>
      </c>
      <c r="F684" s="45"/>
      <c r="G684" s="45"/>
      <c r="H684" s="45"/>
      <c r="I684" s="45"/>
      <c r="J684" s="45">
        <f t="shared" ref="J684:J724" si="26">SUM(E684:I684)</f>
        <v>1069</v>
      </c>
      <c r="K684" s="45">
        <f t="shared" ref="K684:K725" si="27">J684/E684</f>
        <v>1</v>
      </c>
      <c r="L684" s="4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7.75" customHeight="1">
      <c r="A685" s="133"/>
      <c r="B685" s="79"/>
      <c r="C685" s="121"/>
      <c r="D685" s="134" t="s">
        <v>205</v>
      </c>
      <c r="E685" s="484">
        <v>169</v>
      </c>
      <c r="F685" s="45"/>
      <c r="G685" s="45"/>
      <c r="H685" s="45"/>
      <c r="I685" s="45"/>
      <c r="J685" s="45">
        <f t="shared" si="26"/>
        <v>169</v>
      </c>
      <c r="K685" s="45">
        <f t="shared" si="27"/>
        <v>1</v>
      </c>
      <c r="L685" s="4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7.75" customHeight="1">
      <c r="A686" s="133"/>
      <c r="B686" s="79"/>
      <c r="C686" s="121"/>
      <c r="D686" s="134" t="s">
        <v>210</v>
      </c>
      <c r="E686" s="484">
        <v>245</v>
      </c>
      <c r="F686" s="45"/>
      <c r="G686" s="45"/>
      <c r="H686" s="45"/>
      <c r="I686" s="45"/>
      <c r="J686" s="45">
        <f t="shared" si="26"/>
        <v>245</v>
      </c>
      <c r="K686" s="45">
        <f t="shared" si="27"/>
        <v>1</v>
      </c>
      <c r="L686" s="4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7.75" customHeight="1">
      <c r="A687" s="133"/>
      <c r="B687" s="79"/>
      <c r="C687" s="121"/>
      <c r="D687" s="134" t="s">
        <v>213</v>
      </c>
      <c r="E687" s="484">
        <v>662</v>
      </c>
      <c r="F687" s="45"/>
      <c r="G687" s="45"/>
      <c r="H687" s="45"/>
      <c r="I687" s="45"/>
      <c r="J687" s="45">
        <f t="shared" si="26"/>
        <v>662</v>
      </c>
      <c r="K687" s="45">
        <f t="shared" si="27"/>
        <v>1</v>
      </c>
      <c r="L687" s="4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7.75" customHeight="1">
      <c r="A688" s="133"/>
      <c r="B688" s="79"/>
      <c r="C688" s="121"/>
      <c r="D688" s="134" t="s">
        <v>216</v>
      </c>
      <c r="E688" s="484">
        <v>385</v>
      </c>
      <c r="F688" s="45"/>
      <c r="G688" s="45"/>
      <c r="H688" s="45"/>
      <c r="I688" s="45"/>
      <c r="J688" s="45">
        <f t="shared" si="26"/>
        <v>385</v>
      </c>
      <c r="K688" s="45">
        <f t="shared" si="27"/>
        <v>1</v>
      </c>
      <c r="L688" s="4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7.75" customHeight="1">
      <c r="A689" s="133"/>
      <c r="B689" s="79"/>
      <c r="C689" s="121"/>
      <c r="D689" s="134" t="s">
        <v>218</v>
      </c>
      <c r="E689" s="484">
        <v>430</v>
      </c>
      <c r="F689" s="45"/>
      <c r="G689" s="45"/>
      <c r="H689" s="45"/>
      <c r="I689" s="45"/>
      <c r="J689" s="45">
        <f t="shared" si="26"/>
        <v>430</v>
      </c>
      <c r="K689" s="45">
        <f t="shared" si="27"/>
        <v>1</v>
      </c>
      <c r="L689" s="4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7.75" customHeight="1">
      <c r="A690" s="133"/>
      <c r="B690" s="79"/>
      <c r="C690" s="121"/>
      <c r="D690" s="134" t="s">
        <v>220</v>
      </c>
      <c r="E690" s="484">
        <v>181</v>
      </c>
      <c r="F690" s="45"/>
      <c r="G690" s="45"/>
      <c r="H690" s="45"/>
      <c r="I690" s="45"/>
      <c r="J690" s="45">
        <f t="shared" si="26"/>
        <v>181</v>
      </c>
      <c r="K690" s="45">
        <f t="shared" si="27"/>
        <v>1</v>
      </c>
      <c r="L690" s="4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7.75" customHeight="1">
      <c r="A691" s="133"/>
      <c r="B691" s="79"/>
      <c r="C691" s="121"/>
      <c r="D691" s="134" t="s">
        <v>223</v>
      </c>
      <c r="E691" s="484">
        <v>250</v>
      </c>
      <c r="F691" s="45"/>
      <c r="G691" s="45"/>
      <c r="H691" s="45"/>
      <c r="I691" s="45"/>
      <c r="J691" s="45">
        <f t="shared" si="26"/>
        <v>250</v>
      </c>
      <c r="K691" s="45">
        <f t="shared" si="27"/>
        <v>1</v>
      </c>
      <c r="L691" s="4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7.75" customHeight="1">
      <c r="A692" s="133"/>
      <c r="B692" s="79"/>
      <c r="C692" s="121"/>
      <c r="D692" s="134" t="s">
        <v>225</v>
      </c>
      <c r="E692" s="484">
        <v>778</v>
      </c>
      <c r="F692" s="45"/>
      <c r="G692" s="45"/>
      <c r="H692" s="45"/>
      <c r="I692" s="45"/>
      <c r="J692" s="45">
        <f t="shared" si="26"/>
        <v>778</v>
      </c>
      <c r="K692" s="45">
        <f t="shared" si="27"/>
        <v>1</v>
      </c>
      <c r="L692" s="4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7.75" customHeight="1">
      <c r="A693" s="133"/>
      <c r="B693" s="79"/>
      <c r="C693" s="121"/>
      <c r="D693" s="134" t="s">
        <v>227</v>
      </c>
      <c r="E693" s="484">
        <v>198</v>
      </c>
      <c r="F693" s="45"/>
      <c r="G693" s="45"/>
      <c r="H693" s="45"/>
      <c r="I693" s="45"/>
      <c r="J693" s="45">
        <f t="shared" si="26"/>
        <v>198</v>
      </c>
      <c r="K693" s="45">
        <f t="shared" si="27"/>
        <v>1</v>
      </c>
      <c r="L693" s="4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7.75" customHeight="1">
      <c r="A694" s="133"/>
      <c r="B694" s="79"/>
      <c r="C694" s="121"/>
      <c r="D694" s="134" t="s">
        <v>229</v>
      </c>
      <c r="E694" s="484">
        <v>201</v>
      </c>
      <c r="F694" s="45"/>
      <c r="G694" s="45"/>
      <c r="H694" s="45"/>
      <c r="I694" s="45"/>
      <c r="J694" s="45">
        <f t="shared" si="26"/>
        <v>201</v>
      </c>
      <c r="K694" s="45">
        <f t="shared" si="27"/>
        <v>1</v>
      </c>
      <c r="L694" s="4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7.75" customHeight="1">
      <c r="A695" s="133"/>
      <c r="B695" s="79"/>
      <c r="C695" s="121"/>
      <c r="D695" s="134" t="s">
        <v>234</v>
      </c>
      <c r="E695" s="484">
        <v>741</v>
      </c>
      <c r="F695" s="45"/>
      <c r="G695" s="45"/>
      <c r="H695" s="45"/>
      <c r="I695" s="45"/>
      <c r="J695" s="45">
        <f t="shared" si="26"/>
        <v>741</v>
      </c>
      <c r="K695" s="45">
        <f t="shared" si="27"/>
        <v>1</v>
      </c>
      <c r="L695" s="4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7.75" customHeight="1">
      <c r="A696" s="133"/>
      <c r="B696" s="79"/>
      <c r="C696" s="121"/>
      <c r="D696" s="134" t="s">
        <v>236</v>
      </c>
      <c r="E696" s="484">
        <v>295</v>
      </c>
      <c r="F696" s="45"/>
      <c r="G696" s="45"/>
      <c r="H696" s="45"/>
      <c r="I696" s="45"/>
      <c r="J696" s="45">
        <f t="shared" si="26"/>
        <v>295</v>
      </c>
      <c r="K696" s="45">
        <f t="shared" si="27"/>
        <v>1</v>
      </c>
      <c r="L696" s="4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7.75" customHeight="1">
      <c r="A697" s="133"/>
      <c r="B697" s="79"/>
      <c r="C697" s="121"/>
      <c r="D697" s="134" t="s">
        <v>241</v>
      </c>
      <c r="E697" s="484">
        <v>218</v>
      </c>
      <c r="F697" s="45"/>
      <c r="G697" s="45"/>
      <c r="H697" s="45"/>
      <c r="I697" s="45"/>
      <c r="J697" s="45">
        <f t="shared" si="26"/>
        <v>218</v>
      </c>
      <c r="K697" s="45">
        <f t="shared" si="27"/>
        <v>1</v>
      </c>
      <c r="L697" s="4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7.75" customHeight="1">
      <c r="A698" s="133"/>
      <c r="B698" s="79"/>
      <c r="C698" s="121"/>
      <c r="D698" s="134" t="s">
        <v>243</v>
      </c>
      <c r="E698" s="484">
        <v>228</v>
      </c>
      <c r="F698" s="45"/>
      <c r="G698" s="45"/>
      <c r="H698" s="45"/>
      <c r="I698" s="45"/>
      <c r="J698" s="45">
        <f t="shared" si="26"/>
        <v>228</v>
      </c>
      <c r="K698" s="45">
        <f t="shared" si="27"/>
        <v>1</v>
      </c>
      <c r="L698" s="4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7.75" customHeight="1">
      <c r="A699" s="133"/>
      <c r="B699" s="79"/>
      <c r="C699" s="121"/>
      <c r="D699" s="134" t="s">
        <v>246</v>
      </c>
      <c r="E699" s="484">
        <v>324</v>
      </c>
      <c r="F699" s="45"/>
      <c r="G699" s="45"/>
      <c r="H699" s="45"/>
      <c r="I699" s="45"/>
      <c r="J699" s="45">
        <f t="shared" si="26"/>
        <v>324</v>
      </c>
      <c r="K699" s="45">
        <f t="shared" si="27"/>
        <v>1</v>
      </c>
      <c r="L699" s="4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7.75" customHeight="1">
      <c r="A700" s="133"/>
      <c r="B700" s="79"/>
      <c r="C700" s="121"/>
      <c r="D700" s="134" t="s">
        <v>249</v>
      </c>
      <c r="E700" s="484">
        <v>113</v>
      </c>
      <c r="F700" s="45"/>
      <c r="G700" s="45"/>
      <c r="H700" s="45"/>
      <c r="I700" s="45"/>
      <c r="J700" s="45">
        <f t="shared" si="26"/>
        <v>113</v>
      </c>
      <c r="K700" s="45">
        <f t="shared" si="27"/>
        <v>1</v>
      </c>
      <c r="L700" s="4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7.75" customHeight="1">
      <c r="A701" s="133"/>
      <c r="B701" s="79"/>
      <c r="C701" s="121"/>
      <c r="D701" s="134" t="s">
        <v>253</v>
      </c>
      <c r="E701" s="484">
        <v>847</v>
      </c>
      <c r="F701" s="45"/>
      <c r="G701" s="45"/>
      <c r="H701" s="45"/>
      <c r="I701" s="45"/>
      <c r="J701" s="45">
        <f t="shared" si="26"/>
        <v>847</v>
      </c>
      <c r="K701" s="45">
        <f t="shared" si="27"/>
        <v>1</v>
      </c>
      <c r="L701" s="4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7.75" customHeight="1">
      <c r="A702" s="133"/>
      <c r="B702" s="79"/>
      <c r="C702" s="121"/>
      <c r="D702" s="134" t="s">
        <v>256</v>
      </c>
      <c r="E702" s="484">
        <v>367</v>
      </c>
      <c r="F702" s="45"/>
      <c r="G702" s="45"/>
      <c r="H702" s="45"/>
      <c r="I702" s="45"/>
      <c r="J702" s="45">
        <f t="shared" si="26"/>
        <v>367</v>
      </c>
      <c r="K702" s="45">
        <f t="shared" si="27"/>
        <v>1</v>
      </c>
      <c r="L702" s="4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7.75" customHeight="1">
      <c r="A703" s="133"/>
      <c r="B703" s="79"/>
      <c r="C703" s="121"/>
      <c r="D703" s="134" t="s">
        <v>259</v>
      </c>
      <c r="E703" s="484">
        <v>286</v>
      </c>
      <c r="F703" s="45"/>
      <c r="G703" s="45"/>
      <c r="H703" s="45"/>
      <c r="I703" s="45"/>
      <c r="J703" s="45">
        <f t="shared" si="26"/>
        <v>286</v>
      </c>
      <c r="K703" s="45">
        <f t="shared" si="27"/>
        <v>1</v>
      </c>
      <c r="L703" s="4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7.75" customHeight="1">
      <c r="A704" s="133"/>
      <c r="B704" s="79"/>
      <c r="C704" s="121"/>
      <c r="D704" s="134" t="s">
        <v>261</v>
      </c>
      <c r="E704" s="484">
        <v>1203</v>
      </c>
      <c r="F704" s="45"/>
      <c r="G704" s="45"/>
      <c r="H704" s="45"/>
      <c r="I704" s="45"/>
      <c r="J704" s="45">
        <f t="shared" si="26"/>
        <v>1203</v>
      </c>
      <c r="K704" s="45">
        <f t="shared" si="27"/>
        <v>1</v>
      </c>
      <c r="L704" s="4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7.75" customHeight="1">
      <c r="A705" s="133"/>
      <c r="B705" s="79"/>
      <c r="C705" s="121"/>
      <c r="D705" s="134" t="s">
        <v>263</v>
      </c>
      <c r="E705" s="484">
        <v>410</v>
      </c>
      <c r="F705" s="45"/>
      <c r="G705" s="45"/>
      <c r="H705" s="45"/>
      <c r="I705" s="45"/>
      <c r="J705" s="45">
        <f t="shared" si="26"/>
        <v>410</v>
      </c>
      <c r="K705" s="45">
        <f t="shared" si="27"/>
        <v>1</v>
      </c>
      <c r="L705" s="4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7.75" customHeight="1">
      <c r="A706" s="133"/>
      <c r="B706" s="79"/>
      <c r="C706" s="121"/>
      <c r="D706" s="134" t="s">
        <v>265</v>
      </c>
      <c r="E706" s="484">
        <v>295</v>
      </c>
      <c r="F706" s="45"/>
      <c r="G706" s="45"/>
      <c r="H706" s="45"/>
      <c r="I706" s="45"/>
      <c r="J706" s="45">
        <f t="shared" si="26"/>
        <v>295</v>
      </c>
      <c r="K706" s="45">
        <f t="shared" si="27"/>
        <v>1</v>
      </c>
      <c r="L706" s="4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7.75" customHeight="1">
      <c r="A707" s="133"/>
      <c r="B707" s="79"/>
      <c r="C707" s="121"/>
      <c r="D707" s="134" t="s">
        <v>269</v>
      </c>
      <c r="E707" s="484">
        <v>163</v>
      </c>
      <c r="F707" s="45"/>
      <c r="G707" s="45"/>
      <c r="H707" s="45"/>
      <c r="I707" s="45"/>
      <c r="J707" s="45">
        <f t="shared" si="26"/>
        <v>163</v>
      </c>
      <c r="K707" s="45">
        <f t="shared" si="27"/>
        <v>1</v>
      </c>
      <c r="L707" s="4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7.75" customHeight="1">
      <c r="A708" s="133"/>
      <c r="B708" s="79"/>
      <c r="C708" s="121"/>
      <c r="D708" s="134" t="s">
        <v>274</v>
      </c>
      <c r="E708" s="484">
        <v>769</v>
      </c>
      <c r="F708" s="45"/>
      <c r="G708" s="45"/>
      <c r="H708" s="45"/>
      <c r="I708" s="45"/>
      <c r="J708" s="45">
        <f t="shared" si="26"/>
        <v>769</v>
      </c>
      <c r="K708" s="45">
        <f t="shared" si="27"/>
        <v>1</v>
      </c>
      <c r="L708" s="4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7.75" customHeight="1">
      <c r="A709" s="133"/>
      <c r="B709" s="79"/>
      <c r="C709" s="121"/>
      <c r="D709" s="134" t="s">
        <v>277</v>
      </c>
      <c r="E709" s="484">
        <v>254</v>
      </c>
      <c r="F709" s="45"/>
      <c r="G709" s="45"/>
      <c r="H709" s="45"/>
      <c r="I709" s="45"/>
      <c r="J709" s="45">
        <f t="shared" si="26"/>
        <v>254</v>
      </c>
      <c r="K709" s="45">
        <f t="shared" si="27"/>
        <v>1</v>
      </c>
      <c r="L709" s="4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7.75" customHeight="1">
      <c r="A710" s="133"/>
      <c r="B710" s="79"/>
      <c r="C710" s="121"/>
      <c r="D710" s="134" t="s">
        <v>279</v>
      </c>
      <c r="E710" s="484">
        <v>883</v>
      </c>
      <c r="F710" s="45"/>
      <c r="G710" s="45"/>
      <c r="H710" s="45"/>
      <c r="I710" s="45"/>
      <c r="J710" s="45">
        <f t="shared" si="26"/>
        <v>883</v>
      </c>
      <c r="K710" s="45">
        <f t="shared" si="27"/>
        <v>1</v>
      </c>
      <c r="L710" s="4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7.75" customHeight="1">
      <c r="A711" s="133"/>
      <c r="B711" s="79"/>
      <c r="C711" s="121"/>
      <c r="D711" s="134" t="s">
        <v>283</v>
      </c>
      <c r="E711" s="484">
        <v>138</v>
      </c>
      <c r="F711" s="45"/>
      <c r="G711" s="45"/>
      <c r="H711" s="45"/>
      <c r="I711" s="45"/>
      <c r="J711" s="45">
        <f t="shared" si="26"/>
        <v>138</v>
      </c>
      <c r="K711" s="45">
        <f t="shared" si="27"/>
        <v>1</v>
      </c>
      <c r="L711" s="4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7.75" customHeight="1">
      <c r="A712" s="133"/>
      <c r="B712" s="79"/>
      <c r="C712" s="121"/>
      <c r="D712" s="134" t="s">
        <v>285</v>
      </c>
      <c r="E712" s="484">
        <v>343</v>
      </c>
      <c r="F712" s="45"/>
      <c r="G712" s="45"/>
      <c r="H712" s="45"/>
      <c r="I712" s="45"/>
      <c r="J712" s="45">
        <f t="shared" si="26"/>
        <v>343</v>
      </c>
      <c r="K712" s="45">
        <f t="shared" si="27"/>
        <v>1</v>
      </c>
      <c r="L712" s="4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7.75" customHeight="1">
      <c r="A713" s="133"/>
      <c r="B713" s="79"/>
      <c r="C713" s="121"/>
      <c r="D713" s="134" t="s">
        <v>287</v>
      </c>
      <c r="E713" s="484">
        <v>523</v>
      </c>
      <c r="F713" s="45"/>
      <c r="G713" s="45"/>
      <c r="H713" s="45"/>
      <c r="I713" s="45"/>
      <c r="J713" s="45">
        <f t="shared" si="26"/>
        <v>523</v>
      </c>
      <c r="K713" s="45">
        <f t="shared" si="27"/>
        <v>1</v>
      </c>
      <c r="L713" s="4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7.75" customHeight="1">
      <c r="A714" s="133"/>
      <c r="B714" s="79"/>
      <c r="C714" s="121"/>
      <c r="D714" s="134" t="s">
        <v>289</v>
      </c>
      <c r="E714" s="484">
        <v>550</v>
      </c>
      <c r="F714" s="45"/>
      <c r="G714" s="45"/>
      <c r="H714" s="45"/>
      <c r="I714" s="45"/>
      <c r="J714" s="45">
        <f t="shared" si="26"/>
        <v>550</v>
      </c>
      <c r="K714" s="45">
        <f t="shared" si="27"/>
        <v>1</v>
      </c>
      <c r="L714" s="4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7.75" customHeight="1">
      <c r="A715" s="133"/>
      <c r="B715" s="79"/>
      <c r="C715" s="121"/>
      <c r="D715" s="134" t="s">
        <v>291</v>
      </c>
      <c r="E715" s="484">
        <v>290</v>
      </c>
      <c r="F715" s="45"/>
      <c r="G715" s="45"/>
      <c r="H715" s="45"/>
      <c r="I715" s="45"/>
      <c r="J715" s="45">
        <f t="shared" si="26"/>
        <v>290</v>
      </c>
      <c r="K715" s="45">
        <f t="shared" si="27"/>
        <v>1</v>
      </c>
      <c r="L715" s="4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7.75" customHeight="1">
      <c r="A716" s="133"/>
      <c r="B716" s="79"/>
      <c r="C716" s="121"/>
      <c r="D716" s="134" t="s">
        <v>293</v>
      </c>
      <c r="E716" s="484">
        <v>433</v>
      </c>
      <c r="F716" s="45"/>
      <c r="G716" s="45"/>
      <c r="H716" s="45"/>
      <c r="I716" s="45"/>
      <c r="J716" s="45">
        <f t="shared" si="26"/>
        <v>433</v>
      </c>
      <c r="K716" s="45">
        <f t="shared" si="27"/>
        <v>1</v>
      </c>
      <c r="L716" s="4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7.75" customHeight="1">
      <c r="A717" s="133"/>
      <c r="B717" s="79"/>
      <c r="C717" s="121"/>
      <c r="D717" s="134" t="s">
        <v>295</v>
      </c>
      <c r="E717" s="484">
        <v>336</v>
      </c>
      <c r="F717" s="45"/>
      <c r="G717" s="45"/>
      <c r="H717" s="45"/>
      <c r="I717" s="45"/>
      <c r="J717" s="45">
        <f t="shared" si="26"/>
        <v>336</v>
      </c>
      <c r="K717" s="45">
        <f t="shared" si="27"/>
        <v>1</v>
      </c>
      <c r="L717" s="4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7.75" customHeight="1">
      <c r="A718" s="133"/>
      <c r="B718" s="79"/>
      <c r="C718" s="121"/>
      <c r="D718" s="134" t="s">
        <v>297</v>
      </c>
      <c r="E718" s="484">
        <v>487</v>
      </c>
      <c r="F718" s="45"/>
      <c r="G718" s="45"/>
      <c r="H718" s="45"/>
      <c r="I718" s="45"/>
      <c r="J718" s="45">
        <f t="shared" si="26"/>
        <v>487</v>
      </c>
      <c r="K718" s="45">
        <f t="shared" si="27"/>
        <v>1</v>
      </c>
      <c r="L718" s="4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7.75" customHeight="1">
      <c r="A719" s="133"/>
      <c r="B719" s="79"/>
      <c r="C719" s="121"/>
      <c r="D719" s="134" t="s">
        <v>299</v>
      </c>
      <c r="E719" s="484">
        <v>330</v>
      </c>
      <c r="F719" s="45"/>
      <c r="G719" s="45"/>
      <c r="H719" s="45"/>
      <c r="I719" s="45"/>
      <c r="J719" s="45">
        <f t="shared" si="26"/>
        <v>330</v>
      </c>
      <c r="K719" s="45">
        <f t="shared" si="27"/>
        <v>1</v>
      </c>
      <c r="L719" s="4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7.75" customHeight="1">
      <c r="A720" s="133"/>
      <c r="B720" s="79"/>
      <c r="C720" s="121"/>
      <c r="D720" s="134" t="s">
        <v>301</v>
      </c>
      <c r="E720" s="484">
        <v>159</v>
      </c>
      <c r="F720" s="45"/>
      <c r="G720" s="45"/>
      <c r="H720" s="45"/>
      <c r="I720" s="45"/>
      <c r="J720" s="45">
        <f t="shared" si="26"/>
        <v>159</v>
      </c>
      <c r="K720" s="45">
        <f t="shared" si="27"/>
        <v>1</v>
      </c>
      <c r="L720" s="4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7.75" customHeight="1">
      <c r="A721" s="133"/>
      <c r="B721" s="79"/>
      <c r="C721" s="121"/>
      <c r="D721" s="134" t="s">
        <v>302</v>
      </c>
      <c r="E721" s="484">
        <v>731</v>
      </c>
      <c r="F721" s="45"/>
      <c r="G721" s="45"/>
      <c r="H721" s="45"/>
      <c r="I721" s="45"/>
      <c r="J721" s="45">
        <f t="shared" si="26"/>
        <v>731</v>
      </c>
      <c r="K721" s="45">
        <f t="shared" si="27"/>
        <v>1</v>
      </c>
      <c r="L721" s="4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7.75" customHeight="1">
      <c r="A722" s="133"/>
      <c r="B722" s="79"/>
      <c r="C722" s="121"/>
      <c r="D722" s="134" t="s">
        <v>304</v>
      </c>
      <c r="E722" s="484">
        <v>587</v>
      </c>
      <c r="F722" s="45"/>
      <c r="G722" s="45"/>
      <c r="H722" s="45"/>
      <c r="I722" s="45"/>
      <c r="J722" s="45">
        <f t="shared" si="26"/>
        <v>587</v>
      </c>
      <c r="K722" s="45">
        <f t="shared" si="27"/>
        <v>1</v>
      </c>
      <c r="L722" s="4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7.75" customHeight="1">
      <c r="A723" s="133"/>
      <c r="B723" s="79"/>
      <c r="C723" s="121"/>
      <c r="D723" s="134" t="s">
        <v>306</v>
      </c>
      <c r="E723" s="484">
        <v>695</v>
      </c>
      <c r="F723" s="45"/>
      <c r="G723" s="45"/>
      <c r="H723" s="45"/>
      <c r="I723" s="45"/>
      <c r="J723" s="45">
        <f t="shared" si="26"/>
        <v>695</v>
      </c>
      <c r="K723" s="45">
        <f t="shared" si="27"/>
        <v>1</v>
      </c>
      <c r="L723" s="4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7.75" customHeight="1">
      <c r="A724" s="133"/>
      <c r="B724" s="79"/>
      <c r="C724" s="121"/>
      <c r="D724" s="134" t="s">
        <v>309</v>
      </c>
      <c r="E724" s="484">
        <v>210</v>
      </c>
      <c r="F724" s="45"/>
      <c r="G724" s="45"/>
      <c r="H724" s="45"/>
      <c r="I724" s="45"/>
      <c r="J724" s="45">
        <f t="shared" si="26"/>
        <v>210</v>
      </c>
      <c r="K724" s="45">
        <f t="shared" si="27"/>
        <v>1</v>
      </c>
      <c r="L724" s="4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7.75" customHeight="1">
      <c r="A725" s="133"/>
      <c r="B725" s="79"/>
      <c r="C725" s="121"/>
      <c r="D725" s="80" t="s">
        <v>41</v>
      </c>
      <c r="E725" s="582">
        <v>17776</v>
      </c>
      <c r="F725" s="45"/>
      <c r="G725" s="45"/>
      <c r="H725" s="45"/>
      <c r="I725" s="45"/>
      <c r="J725" s="45">
        <f>SUM(J684:J724)</f>
        <v>17776</v>
      </c>
      <c r="K725" s="45">
        <f t="shared" si="27"/>
        <v>1</v>
      </c>
      <c r="L725" s="4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306"/>
      <c r="B726" s="116"/>
      <c r="C726" s="121"/>
      <c r="D726" s="455"/>
      <c r="E726" s="433"/>
      <c r="F726" s="329"/>
      <c r="G726" s="94"/>
      <c r="H726" s="71"/>
      <c r="I726" s="71"/>
      <c r="J726" s="71"/>
      <c r="K726" s="71"/>
      <c r="L726" s="71"/>
      <c r="M726" s="71"/>
      <c r="N726" s="71"/>
      <c r="O726" s="71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39"/>
      <c r="B727" s="421" t="s">
        <v>703</v>
      </c>
      <c r="C727" s="422"/>
      <c r="D727" s="423"/>
      <c r="E727" s="534"/>
      <c r="F727" s="70"/>
      <c r="G727" s="535"/>
      <c r="H727" s="425"/>
      <c r="I727" s="426"/>
      <c r="J727" s="426"/>
      <c r="K727" s="426"/>
      <c r="L727" s="426"/>
      <c r="M727" s="428"/>
      <c r="N727" s="428"/>
      <c r="O727" s="428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39"/>
      <c r="B728" s="421" t="s">
        <v>704</v>
      </c>
      <c r="C728" s="422"/>
      <c r="D728" s="423"/>
      <c r="E728" s="534"/>
      <c r="F728" s="70"/>
      <c r="G728" s="535"/>
      <c r="H728" s="425"/>
      <c r="I728" s="426"/>
      <c r="J728" s="426"/>
      <c r="K728" s="426"/>
      <c r="L728" s="426"/>
      <c r="M728" s="428"/>
      <c r="N728" s="428"/>
      <c r="O728" s="428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39"/>
      <c r="B729" s="421" t="s">
        <v>168</v>
      </c>
      <c r="C729" s="422"/>
      <c r="D729" s="423"/>
      <c r="E729" s="70"/>
      <c r="F729" s="424"/>
      <c r="G729" s="429"/>
      <c r="H729" s="425"/>
      <c r="I729" s="426"/>
      <c r="J729" s="426"/>
      <c r="K729" s="426"/>
      <c r="L729" s="426"/>
      <c r="M729" s="420" t="s">
        <v>568</v>
      </c>
      <c r="N729" s="420" t="s">
        <v>568</v>
      </c>
      <c r="O729" s="420" t="s">
        <v>568</v>
      </c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39"/>
      <c r="B730" s="421" t="s">
        <v>705</v>
      </c>
      <c r="C730" s="422"/>
      <c r="D730" s="423"/>
      <c r="E730" s="70"/>
      <c r="F730" s="424"/>
      <c r="G730" s="70"/>
      <c r="H730" s="425"/>
      <c r="I730" s="426"/>
      <c r="J730" s="426"/>
      <c r="K730" s="426"/>
      <c r="L730" s="426"/>
      <c r="M730" s="428"/>
      <c r="N730" s="428"/>
      <c r="O730" s="428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77"/>
      <c r="B731" s="79" t="s">
        <v>133</v>
      </c>
      <c r="C731" s="121">
        <v>1</v>
      </c>
      <c r="D731" s="455" t="s">
        <v>706</v>
      </c>
      <c r="E731" s="433"/>
      <c r="F731" s="329"/>
      <c r="G731" s="70"/>
      <c r="H731" s="71"/>
      <c r="I731" s="71"/>
      <c r="J731" s="71"/>
      <c r="K731" s="71"/>
      <c r="L731" s="71"/>
      <c r="M731" s="94"/>
      <c r="N731" s="94"/>
      <c r="O731" s="94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434"/>
      <c r="B732" s="79" t="s">
        <v>145</v>
      </c>
      <c r="C732" s="121">
        <v>1</v>
      </c>
      <c r="D732" s="455" t="s">
        <v>707</v>
      </c>
      <c r="E732" s="70"/>
      <c r="F732" s="424"/>
      <c r="G732" s="70"/>
      <c r="H732" s="71"/>
      <c r="I732" s="71"/>
      <c r="J732" s="71"/>
      <c r="K732" s="71"/>
      <c r="L732" s="71"/>
      <c r="M732" s="71"/>
      <c r="N732" s="71"/>
      <c r="O732" s="71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402"/>
      <c r="B733" s="79" t="s">
        <v>151</v>
      </c>
      <c r="C733" s="121">
        <v>1</v>
      </c>
      <c r="D733" s="455" t="s">
        <v>706</v>
      </c>
      <c r="E733" s="433"/>
      <c r="F733" s="329"/>
      <c r="G733" s="70"/>
      <c r="H733" s="71"/>
      <c r="I733" s="71"/>
      <c r="J733" s="71"/>
      <c r="K733" s="71"/>
      <c r="L733" s="71"/>
      <c r="M733" s="71"/>
      <c r="N733" s="71"/>
      <c r="O733" s="71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435"/>
      <c r="B734" s="79" t="s">
        <v>70</v>
      </c>
      <c r="C734" s="121">
        <v>1</v>
      </c>
      <c r="D734" s="455" t="s">
        <v>706</v>
      </c>
      <c r="E734" s="433"/>
      <c r="F734" s="329"/>
      <c r="G734" s="94"/>
      <c r="H734" s="71"/>
      <c r="I734" s="71"/>
      <c r="J734" s="71"/>
      <c r="K734" s="71"/>
      <c r="L734" s="71"/>
      <c r="M734" s="71"/>
      <c r="N734" s="71"/>
      <c r="O734" s="71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7.75" customHeight="1">
      <c r="A735" s="133"/>
      <c r="B735" s="79"/>
      <c r="C735" s="121"/>
      <c r="D735" s="134" t="s">
        <v>202</v>
      </c>
      <c r="E735" s="45"/>
      <c r="F735" s="45"/>
      <c r="G735" s="45"/>
      <c r="H735" s="45"/>
      <c r="I735" s="45"/>
      <c r="J735" s="45">
        <f t="shared" ref="J735:J775" si="28">SUM(E735:I735)</f>
        <v>0</v>
      </c>
      <c r="K735" s="45" t="e">
        <f t="shared" ref="K735:K776" si="29">J735/E735</f>
        <v>#DIV/0!</v>
      </c>
      <c r="L735" s="4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7.75" customHeight="1">
      <c r="A736" s="133"/>
      <c r="B736" s="79"/>
      <c r="C736" s="121"/>
      <c r="D736" s="134" t="s">
        <v>205</v>
      </c>
      <c r="E736" s="45"/>
      <c r="F736" s="45"/>
      <c r="G736" s="45"/>
      <c r="H736" s="45"/>
      <c r="I736" s="45"/>
      <c r="J736" s="45">
        <f t="shared" si="28"/>
        <v>0</v>
      </c>
      <c r="K736" s="45" t="e">
        <f t="shared" si="29"/>
        <v>#DIV/0!</v>
      </c>
      <c r="L736" s="4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7.75" customHeight="1">
      <c r="A737" s="133"/>
      <c r="B737" s="79"/>
      <c r="C737" s="121"/>
      <c r="D737" s="134" t="s">
        <v>210</v>
      </c>
      <c r="E737" s="45"/>
      <c r="F737" s="45"/>
      <c r="G737" s="45"/>
      <c r="H737" s="45"/>
      <c r="I737" s="45"/>
      <c r="J737" s="45">
        <f t="shared" si="28"/>
        <v>0</v>
      </c>
      <c r="K737" s="45" t="e">
        <f t="shared" si="29"/>
        <v>#DIV/0!</v>
      </c>
      <c r="L737" s="4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7.75" customHeight="1">
      <c r="A738" s="133"/>
      <c r="B738" s="79"/>
      <c r="C738" s="121"/>
      <c r="D738" s="134" t="s">
        <v>213</v>
      </c>
      <c r="E738" s="45"/>
      <c r="F738" s="45"/>
      <c r="G738" s="45"/>
      <c r="H738" s="45"/>
      <c r="I738" s="45"/>
      <c r="J738" s="45">
        <f t="shared" si="28"/>
        <v>0</v>
      </c>
      <c r="K738" s="45" t="e">
        <f t="shared" si="29"/>
        <v>#DIV/0!</v>
      </c>
      <c r="L738" s="4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7.75" customHeight="1">
      <c r="A739" s="133"/>
      <c r="B739" s="79"/>
      <c r="C739" s="121"/>
      <c r="D739" s="134" t="s">
        <v>216</v>
      </c>
      <c r="E739" s="45"/>
      <c r="F739" s="45"/>
      <c r="G739" s="45"/>
      <c r="H739" s="45"/>
      <c r="I739" s="45"/>
      <c r="J739" s="45">
        <f t="shared" si="28"/>
        <v>0</v>
      </c>
      <c r="K739" s="45" t="e">
        <f t="shared" si="29"/>
        <v>#DIV/0!</v>
      </c>
      <c r="L739" s="4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7.75" customHeight="1">
      <c r="A740" s="133"/>
      <c r="B740" s="79"/>
      <c r="C740" s="121"/>
      <c r="D740" s="134" t="s">
        <v>218</v>
      </c>
      <c r="E740" s="45"/>
      <c r="F740" s="45"/>
      <c r="G740" s="45"/>
      <c r="H740" s="45"/>
      <c r="I740" s="45"/>
      <c r="J740" s="45">
        <f t="shared" si="28"/>
        <v>0</v>
      </c>
      <c r="K740" s="45" t="e">
        <f t="shared" si="29"/>
        <v>#DIV/0!</v>
      </c>
      <c r="L740" s="4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7.75" customHeight="1">
      <c r="A741" s="133"/>
      <c r="B741" s="79"/>
      <c r="C741" s="121"/>
      <c r="D741" s="134" t="s">
        <v>220</v>
      </c>
      <c r="E741" s="45"/>
      <c r="F741" s="45"/>
      <c r="G741" s="45"/>
      <c r="H741" s="45"/>
      <c r="I741" s="45"/>
      <c r="J741" s="45">
        <f t="shared" si="28"/>
        <v>0</v>
      </c>
      <c r="K741" s="45" t="e">
        <f t="shared" si="29"/>
        <v>#DIV/0!</v>
      </c>
      <c r="L741" s="4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7.75" customHeight="1">
      <c r="A742" s="133"/>
      <c r="B742" s="79"/>
      <c r="C742" s="121"/>
      <c r="D742" s="134" t="s">
        <v>223</v>
      </c>
      <c r="E742" s="45"/>
      <c r="F742" s="45"/>
      <c r="G742" s="45"/>
      <c r="H742" s="45"/>
      <c r="I742" s="45"/>
      <c r="J742" s="45">
        <f t="shared" si="28"/>
        <v>0</v>
      </c>
      <c r="K742" s="45" t="e">
        <f t="shared" si="29"/>
        <v>#DIV/0!</v>
      </c>
      <c r="L742" s="4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7.75" customHeight="1">
      <c r="A743" s="133"/>
      <c r="B743" s="79"/>
      <c r="C743" s="121"/>
      <c r="D743" s="134" t="s">
        <v>225</v>
      </c>
      <c r="E743" s="45"/>
      <c r="F743" s="45"/>
      <c r="G743" s="45"/>
      <c r="H743" s="45"/>
      <c r="I743" s="45"/>
      <c r="J743" s="45">
        <f t="shared" si="28"/>
        <v>0</v>
      </c>
      <c r="K743" s="45" t="e">
        <f t="shared" si="29"/>
        <v>#DIV/0!</v>
      </c>
      <c r="L743" s="4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7.75" customHeight="1">
      <c r="A744" s="133"/>
      <c r="B744" s="79"/>
      <c r="C744" s="121"/>
      <c r="D744" s="134" t="s">
        <v>227</v>
      </c>
      <c r="E744" s="45"/>
      <c r="F744" s="45"/>
      <c r="G744" s="45"/>
      <c r="H744" s="45"/>
      <c r="I744" s="45"/>
      <c r="J744" s="45">
        <f t="shared" si="28"/>
        <v>0</v>
      </c>
      <c r="K744" s="45" t="e">
        <f t="shared" si="29"/>
        <v>#DIV/0!</v>
      </c>
      <c r="L744" s="4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7.75" customHeight="1">
      <c r="A745" s="133"/>
      <c r="B745" s="79"/>
      <c r="C745" s="121"/>
      <c r="D745" s="134" t="s">
        <v>229</v>
      </c>
      <c r="E745" s="45"/>
      <c r="F745" s="45"/>
      <c r="G745" s="45"/>
      <c r="H745" s="45"/>
      <c r="I745" s="45"/>
      <c r="J745" s="45">
        <f t="shared" si="28"/>
        <v>0</v>
      </c>
      <c r="K745" s="45" t="e">
        <f t="shared" si="29"/>
        <v>#DIV/0!</v>
      </c>
      <c r="L745" s="4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7.75" customHeight="1">
      <c r="A746" s="133"/>
      <c r="B746" s="79"/>
      <c r="C746" s="121"/>
      <c r="D746" s="134" t="s">
        <v>234</v>
      </c>
      <c r="E746" s="45"/>
      <c r="F746" s="45"/>
      <c r="G746" s="45"/>
      <c r="H746" s="45"/>
      <c r="I746" s="45"/>
      <c r="J746" s="45">
        <f t="shared" si="28"/>
        <v>0</v>
      </c>
      <c r="K746" s="45" t="e">
        <f t="shared" si="29"/>
        <v>#DIV/0!</v>
      </c>
      <c r="L746" s="4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7.75" customHeight="1">
      <c r="A747" s="133"/>
      <c r="B747" s="79"/>
      <c r="C747" s="121"/>
      <c r="D747" s="134" t="s">
        <v>236</v>
      </c>
      <c r="E747" s="45"/>
      <c r="F747" s="45"/>
      <c r="G747" s="45"/>
      <c r="H747" s="45"/>
      <c r="I747" s="45"/>
      <c r="J747" s="45">
        <f t="shared" si="28"/>
        <v>0</v>
      </c>
      <c r="K747" s="45" t="e">
        <f t="shared" si="29"/>
        <v>#DIV/0!</v>
      </c>
      <c r="L747" s="4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7.75" customHeight="1">
      <c r="A748" s="133"/>
      <c r="B748" s="79"/>
      <c r="C748" s="121"/>
      <c r="D748" s="134" t="s">
        <v>241</v>
      </c>
      <c r="E748" s="45"/>
      <c r="F748" s="45"/>
      <c r="G748" s="45"/>
      <c r="H748" s="45"/>
      <c r="I748" s="45"/>
      <c r="J748" s="45">
        <f t="shared" si="28"/>
        <v>0</v>
      </c>
      <c r="K748" s="45" t="e">
        <f t="shared" si="29"/>
        <v>#DIV/0!</v>
      </c>
      <c r="L748" s="4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7.75" customHeight="1">
      <c r="A749" s="133"/>
      <c r="B749" s="79"/>
      <c r="C749" s="121"/>
      <c r="D749" s="134" t="s">
        <v>243</v>
      </c>
      <c r="E749" s="45"/>
      <c r="F749" s="45"/>
      <c r="G749" s="45"/>
      <c r="H749" s="45"/>
      <c r="I749" s="45"/>
      <c r="J749" s="45">
        <f t="shared" si="28"/>
        <v>0</v>
      </c>
      <c r="K749" s="45" t="e">
        <f t="shared" si="29"/>
        <v>#DIV/0!</v>
      </c>
      <c r="L749" s="4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7.75" customHeight="1">
      <c r="A750" s="133"/>
      <c r="B750" s="79"/>
      <c r="C750" s="121"/>
      <c r="D750" s="134" t="s">
        <v>246</v>
      </c>
      <c r="E750" s="45"/>
      <c r="F750" s="45"/>
      <c r="G750" s="45"/>
      <c r="H750" s="45"/>
      <c r="I750" s="45"/>
      <c r="J750" s="45">
        <f t="shared" si="28"/>
        <v>0</v>
      </c>
      <c r="K750" s="45" t="e">
        <f t="shared" si="29"/>
        <v>#DIV/0!</v>
      </c>
      <c r="L750" s="4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7.75" customHeight="1">
      <c r="A751" s="133"/>
      <c r="B751" s="79"/>
      <c r="C751" s="121"/>
      <c r="D751" s="134" t="s">
        <v>249</v>
      </c>
      <c r="E751" s="45"/>
      <c r="F751" s="45"/>
      <c r="G751" s="45"/>
      <c r="H751" s="45"/>
      <c r="I751" s="45"/>
      <c r="J751" s="45">
        <f t="shared" si="28"/>
        <v>0</v>
      </c>
      <c r="K751" s="45" t="e">
        <f t="shared" si="29"/>
        <v>#DIV/0!</v>
      </c>
      <c r="L751" s="4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7.75" customHeight="1">
      <c r="A752" s="133"/>
      <c r="B752" s="79"/>
      <c r="C752" s="121"/>
      <c r="D752" s="134" t="s">
        <v>253</v>
      </c>
      <c r="E752" s="45"/>
      <c r="F752" s="45"/>
      <c r="G752" s="45"/>
      <c r="H752" s="45"/>
      <c r="I752" s="45"/>
      <c r="J752" s="45">
        <f t="shared" si="28"/>
        <v>0</v>
      </c>
      <c r="K752" s="45" t="e">
        <f t="shared" si="29"/>
        <v>#DIV/0!</v>
      </c>
      <c r="L752" s="4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7.75" customHeight="1">
      <c r="A753" s="133"/>
      <c r="B753" s="79"/>
      <c r="C753" s="121"/>
      <c r="D753" s="134" t="s">
        <v>256</v>
      </c>
      <c r="E753" s="45"/>
      <c r="F753" s="45"/>
      <c r="G753" s="45"/>
      <c r="H753" s="45"/>
      <c r="I753" s="45"/>
      <c r="J753" s="45">
        <f t="shared" si="28"/>
        <v>0</v>
      </c>
      <c r="K753" s="45" t="e">
        <f t="shared" si="29"/>
        <v>#DIV/0!</v>
      </c>
      <c r="L753" s="4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7.75" customHeight="1">
      <c r="A754" s="133"/>
      <c r="B754" s="79"/>
      <c r="C754" s="121"/>
      <c r="D754" s="134" t="s">
        <v>259</v>
      </c>
      <c r="E754" s="45"/>
      <c r="F754" s="45"/>
      <c r="G754" s="45"/>
      <c r="H754" s="45"/>
      <c r="I754" s="45"/>
      <c r="J754" s="45">
        <f t="shared" si="28"/>
        <v>0</v>
      </c>
      <c r="K754" s="45" t="e">
        <f t="shared" si="29"/>
        <v>#DIV/0!</v>
      </c>
      <c r="L754" s="4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7.75" customHeight="1">
      <c r="A755" s="133"/>
      <c r="B755" s="79"/>
      <c r="C755" s="121"/>
      <c r="D755" s="134" t="s">
        <v>261</v>
      </c>
      <c r="E755" s="45"/>
      <c r="F755" s="45"/>
      <c r="G755" s="45"/>
      <c r="H755" s="45"/>
      <c r="I755" s="45"/>
      <c r="J755" s="45">
        <f t="shared" si="28"/>
        <v>0</v>
      </c>
      <c r="K755" s="45" t="e">
        <f t="shared" si="29"/>
        <v>#DIV/0!</v>
      </c>
      <c r="L755" s="4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7.75" customHeight="1">
      <c r="A756" s="133"/>
      <c r="B756" s="79"/>
      <c r="C756" s="121"/>
      <c r="D756" s="134" t="s">
        <v>263</v>
      </c>
      <c r="E756" s="45"/>
      <c r="F756" s="45"/>
      <c r="G756" s="45"/>
      <c r="H756" s="45"/>
      <c r="I756" s="45"/>
      <c r="J756" s="45">
        <f t="shared" si="28"/>
        <v>0</v>
      </c>
      <c r="K756" s="45" t="e">
        <f t="shared" si="29"/>
        <v>#DIV/0!</v>
      </c>
      <c r="L756" s="4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7.75" customHeight="1">
      <c r="A757" s="133"/>
      <c r="B757" s="79"/>
      <c r="C757" s="121"/>
      <c r="D757" s="134" t="s">
        <v>265</v>
      </c>
      <c r="E757" s="45"/>
      <c r="F757" s="45"/>
      <c r="G757" s="45"/>
      <c r="H757" s="45"/>
      <c r="I757" s="45"/>
      <c r="J757" s="45">
        <f t="shared" si="28"/>
        <v>0</v>
      </c>
      <c r="K757" s="45" t="e">
        <f t="shared" si="29"/>
        <v>#DIV/0!</v>
      </c>
      <c r="L757" s="4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7.75" customHeight="1">
      <c r="A758" s="133"/>
      <c r="B758" s="79"/>
      <c r="C758" s="121"/>
      <c r="D758" s="134" t="s">
        <v>269</v>
      </c>
      <c r="E758" s="45"/>
      <c r="F758" s="45"/>
      <c r="G758" s="45"/>
      <c r="H758" s="45"/>
      <c r="I758" s="45"/>
      <c r="J758" s="45">
        <f t="shared" si="28"/>
        <v>0</v>
      </c>
      <c r="K758" s="45" t="e">
        <f t="shared" si="29"/>
        <v>#DIV/0!</v>
      </c>
      <c r="L758" s="4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7.75" customHeight="1">
      <c r="A759" s="133"/>
      <c r="B759" s="79"/>
      <c r="C759" s="121"/>
      <c r="D759" s="134" t="s">
        <v>274</v>
      </c>
      <c r="E759" s="45"/>
      <c r="F759" s="45"/>
      <c r="G759" s="45"/>
      <c r="H759" s="45"/>
      <c r="I759" s="45"/>
      <c r="J759" s="45">
        <f t="shared" si="28"/>
        <v>0</v>
      </c>
      <c r="K759" s="45" t="e">
        <f t="shared" si="29"/>
        <v>#DIV/0!</v>
      </c>
      <c r="L759" s="4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7.75" customHeight="1">
      <c r="A760" s="133"/>
      <c r="B760" s="79"/>
      <c r="C760" s="121"/>
      <c r="D760" s="134" t="s">
        <v>277</v>
      </c>
      <c r="E760" s="45"/>
      <c r="F760" s="45"/>
      <c r="G760" s="45"/>
      <c r="H760" s="45"/>
      <c r="I760" s="45"/>
      <c r="J760" s="45">
        <f t="shared" si="28"/>
        <v>0</v>
      </c>
      <c r="K760" s="45" t="e">
        <f t="shared" si="29"/>
        <v>#DIV/0!</v>
      </c>
      <c r="L760" s="4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7.75" customHeight="1">
      <c r="A761" s="133"/>
      <c r="B761" s="79"/>
      <c r="C761" s="121"/>
      <c r="D761" s="134" t="s">
        <v>279</v>
      </c>
      <c r="E761" s="45"/>
      <c r="F761" s="45"/>
      <c r="G761" s="45"/>
      <c r="H761" s="45"/>
      <c r="I761" s="45"/>
      <c r="J761" s="45">
        <f t="shared" si="28"/>
        <v>0</v>
      </c>
      <c r="K761" s="45" t="e">
        <f t="shared" si="29"/>
        <v>#DIV/0!</v>
      </c>
      <c r="L761" s="4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7.75" customHeight="1">
      <c r="A762" s="133"/>
      <c r="B762" s="79"/>
      <c r="C762" s="121"/>
      <c r="D762" s="134" t="s">
        <v>283</v>
      </c>
      <c r="E762" s="45"/>
      <c r="F762" s="45"/>
      <c r="G762" s="45"/>
      <c r="H762" s="45"/>
      <c r="I762" s="45"/>
      <c r="J762" s="45">
        <f t="shared" si="28"/>
        <v>0</v>
      </c>
      <c r="K762" s="45" t="e">
        <f t="shared" si="29"/>
        <v>#DIV/0!</v>
      </c>
      <c r="L762" s="4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7.75" customHeight="1">
      <c r="A763" s="133"/>
      <c r="B763" s="79"/>
      <c r="C763" s="121"/>
      <c r="D763" s="134" t="s">
        <v>285</v>
      </c>
      <c r="E763" s="45"/>
      <c r="F763" s="45"/>
      <c r="G763" s="45"/>
      <c r="H763" s="45"/>
      <c r="I763" s="45"/>
      <c r="J763" s="45">
        <f t="shared" si="28"/>
        <v>0</v>
      </c>
      <c r="K763" s="45" t="e">
        <f t="shared" si="29"/>
        <v>#DIV/0!</v>
      </c>
      <c r="L763" s="4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7.75" customHeight="1">
      <c r="A764" s="133"/>
      <c r="B764" s="79"/>
      <c r="C764" s="121"/>
      <c r="D764" s="134" t="s">
        <v>287</v>
      </c>
      <c r="E764" s="45"/>
      <c r="F764" s="45"/>
      <c r="G764" s="45"/>
      <c r="H764" s="45"/>
      <c r="I764" s="45"/>
      <c r="J764" s="45">
        <f t="shared" si="28"/>
        <v>0</v>
      </c>
      <c r="K764" s="45" t="e">
        <f t="shared" si="29"/>
        <v>#DIV/0!</v>
      </c>
      <c r="L764" s="4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7.75" customHeight="1">
      <c r="A765" s="133"/>
      <c r="B765" s="79"/>
      <c r="C765" s="121"/>
      <c r="D765" s="134" t="s">
        <v>289</v>
      </c>
      <c r="E765" s="45"/>
      <c r="F765" s="45"/>
      <c r="G765" s="45"/>
      <c r="H765" s="45"/>
      <c r="I765" s="45"/>
      <c r="J765" s="45">
        <f t="shared" si="28"/>
        <v>0</v>
      </c>
      <c r="K765" s="45" t="e">
        <f t="shared" si="29"/>
        <v>#DIV/0!</v>
      </c>
      <c r="L765" s="4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7.75" customHeight="1">
      <c r="A766" s="133"/>
      <c r="B766" s="79"/>
      <c r="C766" s="121"/>
      <c r="D766" s="134" t="s">
        <v>291</v>
      </c>
      <c r="E766" s="45"/>
      <c r="F766" s="45"/>
      <c r="G766" s="45"/>
      <c r="H766" s="45"/>
      <c r="I766" s="45"/>
      <c r="J766" s="45">
        <f t="shared" si="28"/>
        <v>0</v>
      </c>
      <c r="K766" s="45" t="e">
        <f t="shared" si="29"/>
        <v>#DIV/0!</v>
      </c>
      <c r="L766" s="4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7.75" customHeight="1">
      <c r="A767" s="133"/>
      <c r="B767" s="79"/>
      <c r="C767" s="121"/>
      <c r="D767" s="134" t="s">
        <v>293</v>
      </c>
      <c r="E767" s="45"/>
      <c r="F767" s="45"/>
      <c r="G767" s="45"/>
      <c r="H767" s="45"/>
      <c r="I767" s="45"/>
      <c r="J767" s="45">
        <f t="shared" si="28"/>
        <v>0</v>
      </c>
      <c r="K767" s="45" t="e">
        <f t="shared" si="29"/>
        <v>#DIV/0!</v>
      </c>
      <c r="L767" s="4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7.75" customHeight="1">
      <c r="A768" s="133"/>
      <c r="B768" s="79"/>
      <c r="C768" s="121"/>
      <c r="D768" s="134" t="s">
        <v>295</v>
      </c>
      <c r="E768" s="45"/>
      <c r="F768" s="45"/>
      <c r="G768" s="45"/>
      <c r="H768" s="45"/>
      <c r="I768" s="45"/>
      <c r="J768" s="45">
        <f t="shared" si="28"/>
        <v>0</v>
      </c>
      <c r="K768" s="45" t="e">
        <f t="shared" si="29"/>
        <v>#DIV/0!</v>
      </c>
      <c r="L768" s="4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7.75" customHeight="1">
      <c r="A769" s="133"/>
      <c r="B769" s="79"/>
      <c r="C769" s="121"/>
      <c r="D769" s="134" t="s">
        <v>297</v>
      </c>
      <c r="E769" s="45"/>
      <c r="F769" s="45"/>
      <c r="G769" s="45"/>
      <c r="H769" s="45"/>
      <c r="I769" s="45"/>
      <c r="J769" s="45">
        <f t="shared" si="28"/>
        <v>0</v>
      </c>
      <c r="K769" s="45" t="e">
        <f t="shared" si="29"/>
        <v>#DIV/0!</v>
      </c>
      <c r="L769" s="4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7.75" customHeight="1">
      <c r="A770" s="133"/>
      <c r="B770" s="79"/>
      <c r="C770" s="121"/>
      <c r="D770" s="134" t="s">
        <v>299</v>
      </c>
      <c r="E770" s="45"/>
      <c r="F770" s="45"/>
      <c r="G770" s="45"/>
      <c r="H770" s="45"/>
      <c r="I770" s="45"/>
      <c r="J770" s="45">
        <f t="shared" si="28"/>
        <v>0</v>
      </c>
      <c r="K770" s="45" t="e">
        <f t="shared" si="29"/>
        <v>#DIV/0!</v>
      </c>
      <c r="L770" s="4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7.75" customHeight="1">
      <c r="A771" s="133"/>
      <c r="B771" s="79"/>
      <c r="C771" s="121"/>
      <c r="D771" s="134" t="s">
        <v>301</v>
      </c>
      <c r="E771" s="45"/>
      <c r="F771" s="45"/>
      <c r="G771" s="45"/>
      <c r="H771" s="45"/>
      <c r="I771" s="45"/>
      <c r="J771" s="45">
        <f t="shared" si="28"/>
        <v>0</v>
      </c>
      <c r="K771" s="45" t="e">
        <f t="shared" si="29"/>
        <v>#DIV/0!</v>
      </c>
      <c r="L771" s="4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7.75" customHeight="1">
      <c r="A772" s="133"/>
      <c r="B772" s="79"/>
      <c r="C772" s="121"/>
      <c r="D772" s="134" t="s">
        <v>302</v>
      </c>
      <c r="E772" s="45"/>
      <c r="F772" s="45"/>
      <c r="G772" s="45"/>
      <c r="H772" s="45"/>
      <c r="I772" s="45"/>
      <c r="J772" s="45">
        <f t="shared" si="28"/>
        <v>0</v>
      </c>
      <c r="K772" s="45" t="e">
        <f t="shared" si="29"/>
        <v>#DIV/0!</v>
      </c>
      <c r="L772" s="4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7.75" customHeight="1">
      <c r="A773" s="133"/>
      <c r="B773" s="79"/>
      <c r="C773" s="121"/>
      <c r="D773" s="134" t="s">
        <v>304</v>
      </c>
      <c r="E773" s="45"/>
      <c r="F773" s="45"/>
      <c r="G773" s="45"/>
      <c r="H773" s="45"/>
      <c r="I773" s="45"/>
      <c r="J773" s="45">
        <f t="shared" si="28"/>
        <v>0</v>
      </c>
      <c r="K773" s="45" t="e">
        <f t="shared" si="29"/>
        <v>#DIV/0!</v>
      </c>
      <c r="L773" s="4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7.75" customHeight="1">
      <c r="A774" s="133"/>
      <c r="B774" s="79"/>
      <c r="C774" s="121"/>
      <c r="D774" s="134" t="s">
        <v>306</v>
      </c>
      <c r="E774" s="45"/>
      <c r="F774" s="45"/>
      <c r="G774" s="45"/>
      <c r="H774" s="45"/>
      <c r="I774" s="45"/>
      <c r="J774" s="45">
        <f t="shared" si="28"/>
        <v>0</v>
      </c>
      <c r="K774" s="45" t="e">
        <f t="shared" si="29"/>
        <v>#DIV/0!</v>
      </c>
      <c r="L774" s="4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7.75" customHeight="1">
      <c r="A775" s="133"/>
      <c r="B775" s="79"/>
      <c r="C775" s="121"/>
      <c r="D775" s="134" t="s">
        <v>309</v>
      </c>
      <c r="E775" s="45"/>
      <c r="F775" s="45"/>
      <c r="G775" s="45"/>
      <c r="H775" s="45"/>
      <c r="I775" s="45"/>
      <c r="J775" s="45">
        <f t="shared" si="28"/>
        <v>0</v>
      </c>
      <c r="K775" s="45" t="e">
        <f t="shared" si="29"/>
        <v>#DIV/0!</v>
      </c>
      <c r="L775" s="4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7.75" customHeight="1">
      <c r="A776" s="133"/>
      <c r="B776" s="79"/>
      <c r="C776" s="121"/>
      <c r="D776" s="80" t="s">
        <v>41</v>
      </c>
      <c r="E776" s="45"/>
      <c r="F776" s="45"/>
      <c r="G776" s="45"/>
      <c r="H776" s="45"/>
      <c r="I776" s="45"/>
      <c r="J776" s="45">
        <f>SUM(J735:J775)</f>
        <v>0</v>
      </c>
      <c r="K776" s="45" t="e">
        <f t="shared" si="29"/>
        <v>#DIV/0!</v>
      </c>
      <c r="L776" s="4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306"/>
      <c r="B777" s="116"/>
      <c r="C777" s="121"/>
      <c r="D777" s="455"/>
      <c r="E777" s="433"/>
      <c r="F777" s="329"/>
      <c r="G777" s="94"/>
      <c r="H777" s="71"/>
      <c r="I777" s="71"/>
      <c r="J777" s="71"/>
      <c r="K777" s="71"/>
      <c r="L777" s="71"/>
      <c r="M777" s="71"/>
      <c r="N777" s="71"/>
      <c r="O777" s="71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306"/>
      <c r="B778" s="421" t="s">
        <v>171</v>
      </c>
      <c r="C778" s="445"/>
      <c r="D778" s="468"/>
      <c r="E778" s="70"/>
      <c r="F778" s="424"/>
      <c r="G778" s="429"/>
      <c r="H778" s="426"/>
      <c r="I778" s="426"/>
      <c r="J778" s="426"/>
      <c r="K778" s="426"/>
      <c r="L778" s="426"/>
      <c r="M778" s="420" t="s">
        <v>568</v>
      </c>
      <c r="N778" s="420" t="s">
        <v>568</v>
      </c>
      <c r="O778" s="420" t="s">
        <v>568</v>
      </c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39"/>
      <c r="B779" s="421" t="s">
        <v>685</v>
      </c>
      <c r="C779" s="422"/>
      <c r="D779" s="423"/>
      <c r="E779" s="70"/>
      <c r="F779" s="424"/>
      <c r="G779" s="70"/>
      <c r="H779" s="425"/>
      <c r="I779" s="426"/>
      <c r="J779" s="426"/>
      <c r="K779" s="426"/>
      <c r="L779" s="426"/>
      <c r="M779" s="428"/>
      <c r="N779" s="428"/>
      <c r="O779" s="428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77"/>
      <c r="B780" s="79" t="s">
        <v>133</v>
      </c>
      <c r="C780" s="121">
        <v>1</v>
      </c>
      <c r="D780" s="455" t="s">
        <v>523</v>
      </c>
      <c r="E780" s="433"/>
      <c r="F780" s="329"/>
      <c r="G780" s="70"/>
      <c r="H780" s="71"/>
      <c r="I780" s="71"/>
      <c r="J780" s="71"/>
      <c r="K780" s="71"/>
      <c r="L780" s="71"/>
      <c r="M780" s="94"/>
      <c r="N780" s="94"/>
      <c r="O780" s="94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434"/>
      <c r="B781" s="79" t="s">
        <v>145</v>
      </c>
      <c r="C781" s="121">
        <v>1</v>
      </c>
      <c r="D781" s="455" t="s">
        <v>712</v>
      </c>
      <c r="E781" s="70"/>
      <c r="F781" s="424"/>
      <c r="G781" s="70"/>
      <c r="H781" s="71"/>
      <c r="I781" s="71"/>
      <c r="J781" s="71"/>
      <c r="K781" s="71"/>
      <c r="L781" s="71"/>
      <c r="M781" s="71"/>
      <c r="N781" s="71"/>
      <c r="O781" s="71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402"/>
      <c r="B782" s="79" t="s">
        <v>151</v>
      </c>
      <c r="C782" s="121">
        <v>1</v>
      </c>
      <c r="D782" s="455" t="s">
        <v>523</v>
      </c>
      <c r="E782" s="433"/>
      <c r="F782" s="329"/>
      <c r="G782" s="70"/>
      <c r="H782" s="71"/>
      <c r="I782" s="71"/>
      <c r="J782" s="71"/>
      <c r="K782" s="71"/>
      <c r="L782" s="71"/>
      <c r="M782" s="71"/>
      <c r="N782" s="71"/>
      <c r="O782" s="71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435"/>
      <c r="B783" s="79" t="s">
        <v>70</v>
      </c>
      <c r="C783" s="121">
        <v>1</v>
      </c>
      <c r="D783" s="455" t="s">
        <v>523</v>
      </c>
      <c r="E783" s="433"/>
      <c r="F783" s="329"/>
      <c r="G783" s="94"/>
      <c r="H783" s="71"/>
      <c r="I783" s="71"/>
      <c r="J783" s="71"/>
      <c r="K783" s="71"/>
      <c r="L783" s="71"/>
      <c r="M783" s="71"/>
      <c r="N783" s="71"/>
      <c r="O783" s="71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7.75" customHeight="1">
      <c r="A784" s="133"/>
      <c r="B784" s="79"/>
      <c r="C784" s="121"/>
      <c r="D784" s="134" t="s">
        <v>202</v>
      </c>
      <c r="E784" s="512">
        <v>100</v>
      </c>
      <c r="F784" s="45"/>
      <c r="G784" s="45"/>
      <c r="H784" s="45"/>
      <c r="I784" s="45"/>
      <c r="J784" s="45">
        <f t="shared" ref="J784:J824" si="30">SUM(E784:I784)</f>
        <v>100</v>
      </c>
      <c r="K784" s="45">
        <f t="shared" ref="K784:K825" si="31">J784/E784</f>
        <v>1</v>
      </c>
      <c r="L784" s="4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7.75" customHeight="1">
      <c r="A785" s="133"/>
      <c r="B785" s="79"/>
      <c r="C785" s="121"/>
      <c r="D785" s="134" t="s">
        <v>205</v>
      </c>
      <c r="E785" s="512">
        <v>100</v>
      </c>
      <c r="F785" s="45"/>
      <c r="G785" s="45"/>
      <c r="H785" s="45"/>
      <c r="I785" s="45"/>
      <c r="J785" s="45">
        <f t="shared" si="30"/>
        <v>100</v>
      </c>
      <c r="K785" s="45">
        <f t="shared" si="31"/>
        <v>1</v>
      </c>
      <c r="L785" s="4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7.75" customHeight="1">
      <c r="A786" s="133"/>
      <c r="B786" s="79"/>
      <c r="C786" s="121"/>
      <c r="D786" s="134" t="s">
        <v>210</v>
      </c>
      <c r="E786" s="512">
        <v>100</v>
      </c>
      <c r="F786" s="45"/>
      <c r="G786" s="45"/>
      <c r="H786" s="45"/>
      <c r="I786" s="45"/>
      <c r="J786" s="45">
        <f t="shared" si="30"/>
        <v>100</v>
      </c>
      <c r="K786" s="45">
        <f t="shared" si="31"/>
        <v>1</v>
      </c>
      <c r="L786" s="4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7.75" customHeight="1">
      <c r="A787" s="133"/>
      <c r="B787" s="79"/>
      <c r="C787" s="121"/>
      <c r="D787" s="134" t="s">
        <v>213</v>
      </c>
      <c r="E787" s="512">
        <v>100</v>
      </c>
      <c r="F787" s="45"/>
      <c r="G787" s="45"/>
      <c r="H787" s="45"/>
      <c r="I787" s="45"/>
      <c r="J787" s="45">
        <f t="shared" si="30"/>
        <v>100</v>
      </c>
      <c r="K787" s="45">
        <f t="shared" si="31"/>
        <v>1</v>
      </c>
      <c r="L787" s="4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7.75" customHeight="1">
      <c r="A788" s="133"/>
      <c r="B788" s="79"/>
      <c r="C788" s="121"/>
      <c r="D788" s="134" t="s">
        <v>216</v>
      </c>
      <c r="E788" s="512">
        <v>100</v>
      </c>
      <c r="F788" s="45"/>
      <c r="G788" s="45"/>
      <c r="H788" s="45"/>
      <c r="I788" s="45"/>
      <c r="J788" s="45">
        <f t="shared" si="30"/>
        <v>100</v>
      </c>
      <c r="K788" s="45">
        <f t="shared" si="31"/>
        <v>1</v>
      </c>
      <c r="L788" s="4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7.75" customHeight="1">
      <c r="A789" s="133"/>
      <c r="B789" s="79"/>
      <c r="C789" s="121"/>
      <c r="D789" s="134" t="s">
        <v>218</v>
      </c>
      <c r="E789" s="512">
        <v>100</v>
      </c>
      <c r="F789" s="45"/>
      <c r="G789" s="45"/>
      <c r="H789" s="45"/>
      <c r="I789" s="45"/>
      <c r="J789" s="45">
        <f t="shared" si="30"/>
        <v>100</v>
      </c>
      <c r="K789" s="45">
        <f t="shared" si="31"/>
        <v>1</v>
      </c>
      <c r="L789" s="4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7.75" customHeight="1">
      <c r="A790" s="133"/>
      <c r="B790" s="79"/>
      <c r="C790" s="121"/>
      <c r="D790" s="134" t="s">
        <v>220</v>
      </c>
      <c r="E790" s="512">
        <v>100</v>
      </c>
      <c r="F790" s="45"/>
      <c r="G790" s="45"/>
      <c r="H790" s="45"/>
      <c r="I790" s="45"/>
      <c r="J790" s="45">
        <f t="shared" si="30"/>
        <v>100</v>
      </c>
      <c r="K790" s="45">
        <f t="shared" si="31"/>
        <v>1</v>
      </c>
      <c r="L790" s="4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7.75" customHeight="1">
      <c r="A791" s="133"/>
      <c r="B791" s="79"/>
      <c r="C791" s="121"/>
      <c r="D791" s="134" t="s">
        <v>223</v>
      </c>
      <c r="E791" s="512">
        <v>100</v>
      </c>
      <c r="F791" s="45"/>
      <c r="G791" s="45"/>
      <c r="H791" s="45"/>
      <c r="I791" s="45"/>
      <c r="J791" s="45">
        <f t="shared" si="30"/>
        <v>100</v>
      </c>
      <c r="K791" s="45">
        <f t="shared" si="31"/>
        <v>1</v>
      </c>
      <c r="L791" s="4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7.75" customHeight="1">
      <c r="A792" s="133"/>
      <c r="B792" s="79"/>
      <c r="C792" s="121"/>
      <c r="D792" s="134" t="s">
        <v>225</v>
      </c>
      <c r="E792" s="512">
        <v>100</v>
      </c>
      <c r="F792" s="45"/>
      <c r="G792" s="45"/>
      <c r="H792" s="45"/>
      <c r="I792" s="45"/>
      <c r="J792" s="45">
        <f t="shared" si="30"/>
        <v>100</v>
      </c>
      <c r="K792" s="45">
        <f t="shared" si="31"/>
        <v>1</v>
      </c>
      <c r="L792" s="4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7.75" customHeight="1">
      <c r="A793" s="133"/>
      <c r="B793" s="79"/>
      <c r="C793" s="121"/>
      <c r="D793" s="134" t="s">
        <v>227</v>
      </c>
      <c r="E793" s="512">
        <v>100</v>
      </c>
      <c r="F793" s="45"/>
      <c r="G793" s="45"/>
      <c r="H793" s="45"/>
      <c r="I793" s="45"/>
      <c r="J793" s="45">
        <f t="shared" si="30"/>
        <v>100</v>
      </c>
      <c r="K793" s="45">
        <f t="shared" si="31"/>
        <v>1</v>
      </c>
      <c r="L793" s="4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7.75" customHeight="1">
      <c r="A794" s="133"/>
      <c r="B794" s="79"/>
      <c r="C794" s="121"/>
      <c r="D794" s="134" t="s">
        <v>229</v>
      </c>
      <c r="E794" s="512">
        <v>100</v>
      </c>
      <c r="F794" s="45"/>
      <c r="G794" s="45"/>
      <c r="H794" s="45"/>
      <c r="I794" s="45"/>
      <c r="J794" s="45">
        <f t="shared" si="30"/>
        <v>100</v>
      </c>
      <c r="K794" s="45">
        <f t="shared" si="31"/>
        <v>1</v>
      </c>
      <c r="L794" s="4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7.75" customHeight="1">
      <c r="A795" s="133"/>
      <c r="B795" s="79"/>
      <c r="C795" s="121"/>
      <c r="D795" s="134" t="s">
        <v>234</v>
      </c>
      <c r="E795" s="512">
        <v>100</v>
      </c>
      <c r="F795" s="45"/>
      <c r="G795" s="45"/>
      <c r="H795" s="45"/>
      <c r="I795" s="45"/>
      <c r="J795" s="45">
        <f t="shared" si="30"/>
        <v>100</v>
      </c>
      <c r="K795" s="45">
        <f t="shared" si="31"/>
        <v>1</v>
      </c>
      <c r="L795" s="4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7.75" customHeight="1">
      <c r="A796" s="133"/>
      <c r="B796" s="79"/>
      <c r="C796" s="121"/>
      <c r="D796" s="134" t="s">
        <v>236</v>
      </c>
      <c r="E796" s="512">
        <v>100</v>
      </c>
      <c r="F796" s="45"/>
      <c r="G796" s="45"/>
      <c r="H796" s="45"/>
      <c r="I796" s="45"/>
      <c r="J796" s="45">
        <f t="shared" si="30"/>
        <v>100</v>
      </c>
      <c r="K796" s="45">
        <f t="shared" si="31"/>
        <v>1</v>
      </c>
      <c r="L796" s="4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7.75" customHeight="1">
      <c r="A797" s="133"/>
      <c r="B797" s="79"/>
      <c r="C797" s="121"/>
      <c r="D797" s="134" t="s">
        <v>241</v>
      </c>
      <c r="E797" s="512">
        <v>100</v>
      </c>
      <c r="F797" s="45"/>
      <c r="G797" s="45"/>
      <c r="H797" s="45"/>
      <c r="I797" s="45"/>
      <c r="J797" s="45">
        <f t="shared" si="30"/>
        <v>100</v>
      </c>
      <c r="K797" s="45">
        <f t="shared" si="31"/>
        <v>1</v>
      </c>
      <c r="L797" s="4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7.75" customHeight="1">
      <c r="A798" s="133"/>
      <c r="B798" s="79"/>
      <c r="C798" s="121"/>
      <c r="D798" s="134" t="s">
        <v>243</v>
      </c>
      <c r="E798" s="512">
        <v>100</v>
      </c>
      <c r="F798" s="45"/>
      <c r="G798" s="45"/>
      <c r="H798" s="45"/>
      <c r="I798" s="45"/>
      <c r="J798" s="45">
        <f t="shared" si="30"/>
        <v>100</v>
      </c>
      <c r="K798" s="45">
        <f t="shared" si="31"/>
        <v>1</v>
      </c>
      <c r="L798" s="4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7.75" customHeight="1">
      <c r="A799" s="133"/>
      <c r="B799" s="79"/>
      <c r="C799" s="121"/>
      <c r="D799" s="134" t="s">
        <v>246</v>
      </c>
      <c r="E799" s="512">
        <v>100</v>
      </c>
      <c r="F799" s="45"/>
      <c r="G799" s="45"/>
      <c r="H799" s="45"/>
      <c r="I799" s="45"/>
      <c r="J799" s="45">
        <f t="shared" si="30"/>
        <v>100</v>
      </c>
      <c r="K799" s="45">
        <f t="shared" si="31"/>
        <v>1</v>
      </c>
      <c r="L799" s="4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7.75" customHeight="1">
      <c r="A800" s="133"/>
      <c r="B800" s="79"/>
      <c r="C800" s="121"/>
      <c r="D800" s="134" t="s">
        <v>249</v>
      </c>
      <c r="E800" s="512">
        <v>100</v>
      </c>
      <c r="F800" s="45"/>
      <c r="G800" s="45"/>
      <c r="H800" s="45"/>
      <c r="I800" s="45"/>
      <c r="J800" s="45">
        <f t="shared" si="30"/>
        <v>100</v>
      </c>
      <c r="K800" s="45">
        <f t="shared" si="31"/>
        <v>1</v>
      </c>
      <c r="L800" s="4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7.75" customHeight="1">
      <c r="A801" s="133"/>
      <c r="B801" s="79"/>
      <c r="C801" s="121"/>
      <c r="D801" s="134" t="s">
        <v>253</v>
      </c>
      <c r="E801" s="512">
        <v>100</v>
      </c>
      <c r="F801" s="45"/>
      <c r="G801" s="45"/>
      <c r="H801" s="45"/>
      <c r="I801" s="45"/>
      <c r="J801" s="45">
        <f t="shared" si="30"/>
        <v>100</v>
      </c>
      <c r="K801" s="45">
        <f t="shared" si="31"/>
        <v>1</v>
      </c>
      <c r="L801" s="4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7.75" customHeight="1">
      <c r="A802" s="133"/>
      <c r="B802" s="79"/>
      <c r="C802" s="121"/>
      <c r="D802" s="134" t="s">
        <v>256</v>
      </c>
      <c r="E802" s="512">
        <v>100</v>
      </c>
      <c r="F802" s="45"/>
      <c r="G802" s="45"/>
      <c r="H802" s="45"/>
      <c r="I802" s="45"/>
      <c r="J802" s="45">
        <f t="shared" si="30"/>
        <v>100</v>
      </c>
      <c r="K802" s="45">
        <f t="shared" si="31"/>
        <v>1</v>
      </c>
      <c r="L802" s="4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7.75" customHeight="1">
      <c r="A803" s="133"/>
      <c r="B803" s="79"/>
      <c r="C803" s="121"/>
      <c r="D803" s="134" t="s">
        <v>259</v>
      </c>
      <c r="E803" s="512">
        <v>100</v>
      </c>
      <c r="F803" s="45"/>
      <c r="G803" s="45"/>
      <c r="H803" s="45"/>
      <c r="I803" s="45"/>
      <c r="J803" s="45">
        <f t="shared" si="30"/>
        <v>100</v>
      </c>
      <c r="K803" s="45">
        <f t="shared" si="31"/>
        <v>1</v>
      </c>
      <c r="L803" s="4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7.75" customHeight="1">
      <c r="A804" s="133"/>
      <c r="B804" s="79"/>
      <c r="C804" s="121"/>
      <c r="D804" s="134" t="s">
        <v>261</v>
      </c>
      <c r="E804" s="512">
        <v>100</v>
      </c>
      <c r="F804" s="45"/>
      <c r="G804" s="45"/>
      <c r="H804" s="45"/>
      <c r="I804" s="45"/>
      <c r="J804" s="45">
        <f t="shared" si="30"/>
        <v>100</v>
      </c>
      <c r="K804" s="45">
        <f t="shared" si="31"/>
        <v>1</v>
      </c>
      <c r="L804" s="4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7.75" customHeight="1">
      <c r="A805" s="133"/>
      <c r="B805" s="79"/>
      <c r="C805" s="121"/>
      <c r="D805" s="134" t="s">
        <v>263</v>
      </c>
      <c r="E805" s="512">
        <v>100</v>
      </c>
      <c r="F805" s="45"/>
      <c r="G805" s="45"/>
      <c r="H805" s="45"/>
      <c r="I805" s="45"/>
      <c r="J805" s="45">
        <f t="shared" si="30"/>
        <v>100</v>
      </c>
      <c r="K805" s="45">
        <f t="shared" si="31"/>
        <v>1</v>
      </c>
      <c r="L805" s="4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7.75" customHeight="1">
      <c r="A806" s="133"/>
      <c r="B806" s="79"/>
      <c r="C806" s="121"/>
      <c r="D806" s="134" t="s">
        <v>265</v>
      </c>
      <c r="E806" s="512">
        <v>100</v>
      </c>
      <c r="F806" s="45"/>
      <c r="G806" s="45"/>
      <c r="H806" s="45"/>
      <c r="I806" s="45"/>
      <c r="J806" s="45">
        <f t="shared" si="30"/>
        <v>100</v>
      </c>
      <c r="K806" s="45">
        <f t="shared" si="31"/>
        <v>1</v>
      </c>
      <c r="L806" s="4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7.75" customHeight="1">
      <c r="A807" s="133"/>
      <c r="B807" s="79"/>
      <c r="C807" s="121"/>
      <c r="D807" s="134" t="s">
        <v>269</v>
      </c>
      <c r="E807" s="512">
        <v>100</v>
      </c>
      <c r="F807" s="45"/>
      <c r="G807" s="45"/>
      <c r="H807" s="45"/>
      <c r="I807" s="45"/>
      <c r="J807" s="45">
        <f t="shared" si="30"/>
        <v>100</v>
      </c>
      <c r="K807" s="45">
        <f t="shared" si="31"/>
        <v>1</v>
      </c>
      <c r="L807" s="4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7.75" customHeight="1">
      <c r="A808" s="133"/>
      <c r="B808" s="79"/>
      <c r="C808" s="121"/>
      <c r="D808" s="134" t="s">
        <v>274</v>
      </c>
      <c r="E808" s="512">
        <v>100</v>
      </c>
      <c r="F808" s="45"/>
      <c r="G808" s="45"/>
      <c r="H808" s="45"/>
      <c r="I808" s="45"/>
      <c r="J808" s="45">
        <f t="shared" si="30"/>
        <v>100</v>
      </c>
      <c r="K808" s="45">
        <f t="shared" si="31"/>
        <v>1</v>
      </c>
      <c r="L808" s="4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7.75" customHeight="1">
      <c r="A809" s="133"/>
      <c r="B809" s="79"/>
      <c r="C809" s="121"/>
      <c r="D809" s="134" t="s">
        <v>277</v>
      </c>
      <c r="E809" s="512">
        <v>100</v>
      </c>
      <c r="F809" s="45"/>
      <c r="G809" s="45"/>
      <c r="H809" s="45"/>
      <c r="I809" s="45"/>
      <c r="J809" s="45">
        <f t="shared" si="30"/>
        <v>100</v>
      </c>
      <c r="K809" s="45">
        <f t="shared" si="31"/>
        <v>1</v>
      </c>
      <c r="L809" s="4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7.75" customHeight="1">
      <c r="A810" s="133"/>
      <c r="B810" s="79"/>
      <c r="C810" s="121"/>
      <c r="D810" s="134" t="s">
        <v>279</v>
      </c>
      <c r="E810" s="512">
        <v>100</v>
      </c>
      <c r="F810" s="45"/>
      <c r="G810" s="45"/>
      <c r="H810" s="45"/>
      <c r="I810" s="45"/>
      <c r="J810" s="45">
        <f t="shared" si="30"/>
        <v>100</v>
      </c>
      <c r="K810" s="45">
        <f t="shared" si="31"/>
        <v>1</v>
      </c>
      <c r="L810" s="4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7.75" customHeight="1">
      <c r="A811" s="133"/>
      <c r="B811" s="79"/>
      <c r="C811" s="121"/>
      <c r="D811" s="134" t="s">
        <v>283</v>
      </c>
      <c r="E811" s="512">
        <v>100</v>
      </c>
      <c r="F811" s="45"/>
      <c r="G811" s="45"/>
      <c r="H811" s="45"/>
      <c r="I811" s="45"/>
      <c r="J811" s="45">
        <f t="shared" si="30"/>
        <v>100</v>
      </c>
      <c r="K811" s="45">
        <f t="shared" si="31"/>
        <v>1</v>
      </c>
      <c r="L811" s="4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7.75" customHeight="1">
      <c r="A812" s="133"/>
      <c r="B812" s="79"/>
      <c r="C812" s="121"/>
      <c r="D812" s="134" t="s">
        <v>285</v>
      </c>
      <c r="E812" s="512">
        <v>100</v>
      </c>
      <c r="F812" s="45"/>
      <c r="G812" s="45"/>
      <c r="H812" s="45"/>
      <c r="I812" s="45"/>
      <c r="J812" s="45">
        <f t="shared" si="30"/>
        <v>100</v>
      </c>
      <c r="K812" s="45">
        <f t="shared" si="31"/>
        <v>1</v>
      </c>
      <c r="L812" s="4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7.75" customHeight="1">
      <c r="A813" s="133"/>
      <c r="B813" s="79"/>
      <c r="C813" s="121"/>
      <c r="D813" s="134" t="s">
        <v>287</v>
      </c>
      <c r="E813" s="512">
        <v>100</v>
      </c>
      <c r="F813" s="45"/>
      <c r="G813" s="45"/>
      <c r="H813" s="45"/>
      <c r="I813" s="45"/>
      <c r="J813" s="45">
        <f t="shared" si="30"/>
        <v>100</v>
      </c>
      <c r="K813" s="45">
        <f t="shared" si="31"/>
        <v>1</v>
      </c>
      <c r="L813" s="4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7.75" customHeight="1">
      <c r="A814" s="133"/>
      <c r="B814" s="79"/>
      <c r="C814" s="121"/>
      <c r="D814" s="134" t="s">
        <v>289</v>
      </c>
      <c r="E814" s="512">
        <v>100</v>
      </c>
      <c r="F814" s="45"/>
      <c r="G814" s="45"/>
      <c r="H814" s="45"/>
      <c r="I814" s="45"/>
      <c r="J814" s="45">
        <f t="shared" si="30"/>
        <v>100</v>
      </c>
      <c r="K814" s="45">
        <f t="shared" si="31"/>
        <v>1</v>
      </c>
      <c r="L814" s="4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7.75" customHeight="1">
      <c r="A815" s="133"/>
      <c r="B815" s="79"/>
      <c r="C815" s="121"/>
      <c r="D815" s="134" t="s">
        <v>291</v>
      </c>
      <c r="E815" s="512">
        <v>100</v>
      </c>
      <c r="F815" s="45"/>
      <c r="G815" s="45"/>
      <c r="H815" s="45"/>
      <c r="I815" s="45"/>
      <c r="J815" s="45">
        <f t="shared" si="30"/>
        <v>100</v>
      </c>
      <c r="K815" s="45">
        <f t="shared" si="31"/>
        <v>1</v>
      </c>
      <c r="L815" s="4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7.75" customHeight="1">
      <c r="A816" s="133"/>
      <c r="B816" s="79"/>
      <c r="C816" s="121"/>
      <c r="D816" s="134" t="s">
        <v>293</v>
      </c>
      <c r="E816" s="512">
        <v>100</v>
      </c>
      <c r="F816" s="45"/>
      <c r="G816" s="45"/>
      <c r="H816" s="45"/>
      <c r="I816" s="45"/>
      <c r="J816" s="45">
        <f t="shared" si="30"/>
        <v>100</v>
      </c>
      <c r="K816" s="45">
        <f t="shared" si="31"/>
        <v>1</v>
      </c>
      <c r="L816" s="4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7.75" customHeight="1">
      <c r="A817" s="133"/>
      <c r="B817" s="79"/>
      <c r="C817" s="121"/>
      <c r="D817" s="134" t="s">
        <v>295</v>
      </c>
      <c r="E817" s="512">
        <v>100</v>
      </c>
      <c r="F817" s="45"/>
      <c r="G817" s="45"/>
      <c r="H817" s="45"/>
      <c r="I817" s="45"/>
      <c r="J817" s="45">
        <f t="shared" si="30"/>
        <v>100</v>
      </c>
      <c r="K817" s="45">
        <f t="shared" si="31"/>
        <v>1</v>
      </c>
      <c r="L817" s="4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7.75" customHeight="1">
      <c r="A818" s="133"/>
      <c r="B818" s="79"/>
      <c r="C818" s="121"/>
      <c r="D818" s="134" t="s">
        <v>297</v>
      </c>
      <c r="E818" s="512">
        <v>100</v>
      </c>
      <c r="F818" s="45"/>
      <c r="G818" s="45"/>
      <c r="H818" s="45"/>
      <c r="I818" s="45"/>
      <c r="J818" s="45">
        <f t="shared" si="30"/>
        <v>100</v>
      </c>
      <c r="K818" s="45">
        <f t="shared" si="31"/>
        <v>1</v>
      </c>
      <c r="L818" s="4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7.75" customHeight="1">
      <c r="A819" s="133"/>
      <c r="B819" s="79"/>
      <c r="C819" s="121"/>
      <c r="D819" s="134" t="s">
        <v>299</v>
      </c>
      <c r="E819" s="512">
        <v>100</v>
      </c>
      <c r="F819" s="45"/>
      <c r="G819" s="45"/>
      <c r="H819" s="45"/>
      <c r="I819" s="45"/>
      <c r="J819" s="45">
        <f t="shared" si="30"/>
        <v>100</v>
      </c>
      <c r="K819" s="45">
        <f t="shared" si="31"/>
        <v>1</v>
      </c>
      <c r="L819" s="4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7.75" customHeight="1">
      <c r="A820" s="133"/>
      <c r="B820" s="79"/>
      <c r="C820" s="121"/>
      <c r="D820" s="134" t="s">
        <v>301</v>
      </c>
      <c r="E820" s="512">
        <v>100</v>
      </c>
      <c r="F820" s="45"/>
      <c r="G820" s="45"/>
      <c r="H820" s="45"/>
      <c r="I820" s="45"/>
      <c r="J820" s="45">
        <f t="shared" si="30"/>
        <v>100</v>
      </c>
      <c r="K820" s="45">
        <f t="shared" si="31"/>
        <v>1</v>
      </c>
      <c r="L820" s="4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7.75" customHeight="1">
      <c r="A821" s="133"/>
      <c r="B821" s="79"/>
      <c r="C821" s="121"/>
      <c r="D821" s="134" t="s">
        <v>302</v>
      </c>
      <c r="E821" s="512">
        <v>100</v>
      </c>
      <c r="F821" s="45"/>
      <c r="G821" s="45"/>
      <c r="H821" s="45"/>
      <c r="I821" s="45"/>
      <c r="J821" s="45">
        <f t="shared" si="30"/>
        <v>100</v>
      </c>
      <c r="K821" s="45">
        <f t="shared" si="31"/>
        <v>1</v>
      </c>
      <c r="L821" s="4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7.75" customHeight="1">
      <c r="A822" s="133"/>
      <c r="B822" s="79"/>
      <c r="C822" s="121"/>
      <c r="D822" s="134" t="s">
        <v>304</v>
      </c>
      <c r="E822" s="512">
        <v>100</v>
      </c>
      <c r="F822" s="45"/>
      <c r="G822" s="45"/>
      <c r="H822" s="45"/>
      <c r="I822" s="45"/>
      <c r="J822" s="45">
        <f t="shared" si="30"/>
        <v>100</v>
      </c>
      <c r="K822" s="45">
        <f t="shared" si="31"/>
        <v>1</v>
      </c>
      <c r="L822" s="4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7.75" customHeight="1">
      <c r="A823" s="133"/>
      <c r="B823" s="79"/>
      <c r="C823" s="121"/>
      <c r="D823" s="134" t="s">
        <v>306</v>
      </c>
      <c r="E823" s="512">
        <v>100</v>
      </c>
      <c r="F823" s="45"/>
      <c r="G823" s="45"/>
      <c r="H823" s="45"/>
      <c r="I823" s="45"/>
      <c r="J823" s="45">
        <f t="shared" si="30"/>
        <v>100</v>
      </c>
      <c r="K823" s="45">
        <f t="shared" si="31"/>
        <v>1</v>
      </c>
      <c r="L823" s="4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7.75" customHeight="1">
      <c r="A824" s="133"/>
      <c r="B824" s="79"/>
      <c r="C824" s="121"/>
      <c r="D824" s="134" t="s">
        <v>309</v>
      </c>
      <c r="E824" s="512">
        <v>100</v>
      </c>
      <c r="F824" s="45"/>
      <c r="G824" s="45"/>
      <c r="H824" s="45"/>
      <c r="I824" s="45"/>
      <c r="J824" s="45">
        <f t="shared" si="30"/>
        <v>100</v>
      </c>
      <c r="K824" s="45">
        <f t="shared" si="31"/>
        <v>1</v>
      </c>
      <c r="L824" s="4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7.75" customHeight="1">
      <c r="A825" s="133"/>
      <c r="B825" s="79"/>
      <c r="C825" s="121"/>
      <c r="D825" s="80" t="s">
        <v>41</v>
      </c>
      <c r="E825" s="45"/>
      <c r="F825" s="45"/>
      <c r="G825" s="45"/>
      <c r="H825" s="45"/>
      <c r="I825" s="45"/>
      <c r="J825" s="45">
        <f>SUM(J784:J824)</f>
        <v>4100</v>
      </c>
      <c r="K825" s="45" t="e">
        <f t="shared" si="31"/>
        <v>#DIV/0!</v>
      </c>
      <c r="L825" s="4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306"/>
      <c r="B826" s="116"/>
      <c r="C826" s="121"/>
      <c r="D826" s="455"/>
      <c r="E826" s="433"/>
      <c r="F826" s="329"/>
      <c r="G826" s="94"/>
      <c r="H826" s="71"/>
      <c r="I826" s="71"/>
      <c r="J826" s="71"/>
      <c r="K826" s="71"/>
      <c r="L826" s="71"/>
      <c r="M826" s="71"/>
      <c r="N826" s="71"/>
      <c r="O826" s="71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39"/>
      <c r="B827" s="615" t="s">
        <v>713</v>
      </c>
      <c r="C827" s="422"/>
      <c r="D827" s="423"/>
      <c r="E827" s="534"/>
      <c r="F827" s="70"/>
      <c r="G827" s="535"/>
      <c r="H827" s="425"/>
      <c r="I827" s="426"/>
      <c r="J827" s="426"/>
      <c r="K827" s="426"/>
      <c r="L827" s="426"/>
      <c r="M827" s="428"/>
      <c r="N827" s="428"/>
      <c r="O827" s="428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39"/>
      <c r="B828" s="421" t="s">
        <v>714</v>
      </c>
      <c r="C828" s="422"/>
      <c r="D828" s="423"/>
      <c r="E828" s="70"/>
      <c r="F828" s="424"/>
      <c r="G828" s="429"/>
      <c r="H828" s="425"/>
      <c r="I828" s="426"/>
      <c r="J828" s="426"/>
      <c r="K828" s="426"/>
      <c r="L828" s="426"/>
      <c r="M828" s="420" t="s">
        <v>568</v>
      </c>
      <c r="N828" s="420" t="s">
        <v>568</v>
      </c>
      <c r="O828" s="420" t="s">
        <v>568</v>
      </c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77"/>
      <c r="B829" s="79" t="s">
        <v>133</v>
      </c>
      <c r="C829" s="404"/>
      <c r="D829" s="455" t="s">
        <v>523</v>
      </c>
      <c r="E829" s="70"/>
      <c r="F829" s="424"/>
      <c r="G829" s="70"/>
      <c r="H829" s="71"/>
      <c r="I829" s="71"/>
      <c r="J829" s="71"/>
      <c r="K829" s="71"/>
      <c r="L829" s="71"/>
      <c r="M829" s="94"/>
      <c r="N829" s="94"/>
      <c r="O829" s="94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434"/>
      <c r="B830" s="79" t="s">
        <v>145</v>
      </c>
      <c r="C830" s="404"/>
      <c r="D830" s="466" t="s">
        <v>715</v>
      </c>
      <c r="E830" s="433"/>
      <c r="F830" s="329"/>
      <c r="G830" s="70"/>
      <c r="H830" s="71"/>
      <c r="I830" s="71"/>
      <c r="J830" s="71"/>
      <c r="K830" s="71"/>
      <c r="L830" s="71"/>
      <c r="M830" s="71"/>
      <c r="N830" s="71"/>
      <c r="O830" s="71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402"/>
      <c r="B831" s="79" t="s">
        <v>151</v>
      </c>
      <c r="C831" s="404"/>
      <c r="D831" s="455" t="s">
        <v>523</v>
      </c>
      <c r="E831" s="433"/>
      <c r="F831" s="329"/>
      <c r="G831" s="70"/>
      <c r="H831" s="71"/>
      <c r="I831" s="71"/>
      <c r="J831" s="71"/>
      <c r="K831" s="71"/>
      <c r="L831" s="71"/>
      <c r="M831" s="71"/>
      <c r="N831" s="71"/>
      <c r="O831" s="71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435"/>
      <c r="B832" s="79" t="s">
        <v>70</v>
      </c>
      <c r="C832" s="404"/>
      <c r="D832" s="455" t="s">
        <v>523</v>
      </c>
      <c r="E832" s="433"/>
      <c r="F832" s="329"/>
      <c r="G832" s="94"/>
      <c r="H832" s="71"/>
      <c r="I832" s="71"/>
      <c r="J832" s="71"/>
      <c r="K832" s="71"/>
      <c r="L832" s="71"/>
      <c r="M832" s="71"/>
      <c r="N832" s="71"/>
      <c r="O832" s="71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7.75" customHeight="1">
      <c r="A833" s="133"/>
      <c r="B833" s="79"/>
      <c r="C833" s="121"/>
      <c r="D833" s="134" t="s">
        <v>202</v>
      </c>
      <c r="E833" s="45"/>
      <c r="F833" s="45"/>
      <c r="G833" s="45"/>
      <c r="H833" s="45"/>
      <c r="I833" s="45"/>
      <c r="J833" s="45">
        <f t="shared" ref="J833:J873" si="32">SUM(E833:I833)</f>
        <v>0</v>
      </c>
      <c r="K833" s="45" t="e">
        <f t="shared" ref="K833:K874" si="33">J833/E833</f>
        <v>#DIV/0!</v>
      </c>
      <c r="L833" s="4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7.75" customHeight="1">
      <c r="A834" s="133"/>
      <c r="B834" s="79"/>
      <c r="C834" s="121"/>
      <c r="D834" s="134" t="s">
        <v>205</v>
      </c>
      <c r="E834" s="45"/>
      <c r="F834" s="45"/>
      <c r="G834" s="45"/>
      <c r="H834" s="45"/>
      <c r="I834" s="45"/>
      <c r="J834" s="45">
        <f t="shared" si="32"/>
        <v>0</v>
      </c>
      <c r="K834" s="45" t="e">
        <f t="shared" si="33"/>
        <v>#DIV/0!</v>
      </c>
      <c r="L834" s="4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7.75" customHeight="1">
      <c r="A835" s="133"/>
      <c r="B835" s="79"/>
      <c r="C835" s="121"/>
      <c r="D835" s="134" t="s">
        <v>210</v>
      </c>
      <c r="E835" s="45"/>
      <c r="F835" s="45"/>
      <c r="G835" s="45"/>
      <c r="H835" s="45"/>
      <c r="I835" s="45"/>
      <c r="J835" s="45">
        <f t="shared" si="32"/>
        <v>0</v>
      </c>
      <c r="K835" s="45" t="e">
        <f t="shared" si="33"/>
        <v>#DIV/0!</v>
      </c>
      <c r="L835" s="4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7.75" customHeight="1">
      <c r="A836" s="133"/>
      <c r="B836" s="79"/>
      <c r="C836" s="121"/>
      <c r="D836" s="134" t="s">
        <v>213</v>
      </c>
      <c r="E836" s="45"/>
      <c r="F836" s="45"/>
      <c r="G836" s="45"/>
      <c r="H836" s="45"/>
      <c r="I836" s="45"/>
      <c r="J836" s="45">
        <f t="shared" si="32"/>
        <v>0</v>
      </c>
      <c r="K836" s="45" t="e">
        <f t="shared" si="33"/>
        <v>#DIV/0!</v>
      </c>
      <c r="L836" s="4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7.75" customHeight="1">
      <c r="A837" s="133"/>
      <c r="B837" s="79"/>
      <c r="C837" s="121"/>
      <c r="D837" s="134" t="s">
        <v>216</v>
      </c>
      <c r="E837" s="45"/>
      <c r="F837" s="45"/>
      <c r="G837" s="45"/>
      <c r="H837" s="45"/>
      <c r="I837" s="45"/>
      <c r="J837" s="45">
        <f t="shared" si="32"/>
        <v>0</v>
      </c>
      <c r="K837" s="45" t="e">
        <f t="shared" si="33"/>
        <v>#DIV/0!</v>
      </c>
      <c r="L837" s="4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7.75" customHeight="1">
      <c r="A838" s="133"/>
      <c r="B838" s="79"/>
      <c r="C838" s="121"/>
      <c r="D838" s="134" t="s">
        <v>218</v>
      </c>
      <c r="E838" s="45"/>
      <c r="F838" s="45"/>
      <c r="G838" s="45"/>
      <c r="H838" s="45"/>
      <c r="I838" s="45"/>
      <c r="J838" s="45">
        <f t="shared" si="32"/>
        <v>0</v>
      </c>
      <c r="K838" s="45" t="e">
        <f t="shared" si="33"/>
        <v>#DIV/0!</v>
      </c>
      <c r="L838" s="4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7.75" customHeight="1">
      <c r="A839" s="133"/>
      <c r="B839" s="79"/>
      <c r="C839" s="121"/>
      <c r="D839" s="134" t="s">
        <v>220</v>
      </c>
      <c r="E839" s="45"/>
      <c r="F839" s="45"/>
      <c r="G839" s="45"/>
      <c r="H839" s="45"/>
      <c r="I839" s="45"/>
      <c r="J839" s="45">
        <f t="shared" si="32"/>
        <v>0</v>
      </c>
      <c r="K839" s="45" t="e">
        <f t="shared" si="33"/>
        <v>#DIV/0!</v>
      </c>
      <c r="L839" s="4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7.75" customHeight="1">
      <c r="A840" s="133"/>
      <c r="B840" s="79"/>
      <c r="C840" s="121"/>
      <c r="D840" s="134" t="s">
        <v>223</v>
      </c>
      <c r="E840" s="45"/>
      <c r="F840" s="45"/>
      <c r="G840" s="45"/>
      <c r="H840" s="45"/>
      <c r="I840" s="45"/>
      <c r="J840" s="45">
        <f t="shared" si="32"/>
        <v>0</v>
      </c>
      <c r="K840" s="45" t="e">
        <f t="shared" si="33"/>
        <v>#DIV/0!</v>
      </c>
      <c r="L840" s="4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7.75" customHeight="1">
      <c r="A841" s="133"/>
      <c r="B841" s="79"/>
      <c r="C841" s="121"/>
      <c r="D841" s="134" t="s">
        <v>225</v>
      </c>
      <c r="E841" s="45"/>
      <c r="F841" s="45"/>
      <c r="G841" s="45"/>
      <c r="H841" s="45"/>
      <c r="I841" s="45"/>
      <c r="J841" s="45">
        <f t="shared" si="32"/>
        <v>0</v>
      </c>
      <c r="K841" s="45" t="e">
        <f t="shared" si="33"/>
        <v>#DIV/0!</v>
      </c>
      <c r="L841" s="4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7.75" customHeight="1">
      <c r="A842" s="133"/>
      <c r="B842" s="79"/>
      <c r="C842" s="121"/>
      <c r="D842" s="134" t="s">
        <v>227</v>
      </c>
      <c r="E842" s="45"/>
      <c r="F842" s="45"/>
      <c r="G842" s="45"/>
      <c r="H842" s="45"/>
      <c r="I842" s="45"/>
      <c r="J842" s="45">
        <f t="shared" si="32"/>
        <v>0</v>
      </c>
      <c r="K842" s="45" t="e">
        <f t="shared" si="33"/>
        <v>#DIV/0!</v>
      </c>
      <c r="L842" s="4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7.75" customHeight="1">
      <c r="A843" s="133"/>
      <c r="B843" s="79"/>
      <c r="C843" s="121"/>
      <c r="D843" s="134" t="s">
        <v>229</v>
      </c>
      <c r="E843" s="45"/>
      <c r="F843" s="45"/>
      <c r="G843" s="45"/>
      <c r="H843" s="45"/>
      <c r="I843" s="45"/>
      <c r="J843" s="45">
        <f t="shared" si="32"/>
        <v>0</v>
      </c>
      <c r="K843" s="45" t="e">
        <f t="shared" si="33"/>
        <v>#DIV/0!</v>
      </c>
      <c r="L843" s="4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7.75" customHeight="1">
      <c r="A844" s="133"/>
      <c r="B844" s="79"/>
      <c r="C844" s="121"/>
      <c r="D844" s="134" t="s">
        <v>234</v>
      </c>
      <c r="E844" s="45"/>
      <c r="F844" s="45"/>
      <c r="G844" s="45"/>
      <c r="H844" s="45"/>
      <c r="I844" s="45"/>
      <c r="J844" s="45">
        <f t="shared" si="32"/>
        <v>0</v>
      </c>
      <c r="K844" s="45" t="e">
        <f t="shared" si="33"/>
        <v>#DIV/0!</v>
      </c>
      <c r="L844" s="4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7.75" customHeight="1">
      <c r="A845" s="133"/>
      <c r="B845" s="79"/>
      <c r="C845" s="121"/>
      <c r="D845" s="134" t="s">
        <v>236</v>
      </c>
      <c r="E845" s="45"/>
      <c r="F845" s="45"/>
      <c r="G845" s="45"/>
      <c r="H845" s="45"/>
      <c r="I845" s="45"/>
      <c r="J845" s="45">
        <f t="shared" si="32"/>
        <v>0</v>
      </c>
      <c r="K845" s="45" t="e">
        <f t="shared" si="33"/>
        <v>#DIV/0!</v>
      </c>
      <c r="L845" s="4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7.75" customHeight="1">
      <c r="A846" s="133"/>
      <c r="B846" s="79"/>
      <c r="C846" s="121"/>
      <c r="D846" s="134" t="s">
        <v>241</v>
      </c>
      <c r="E846" s="45"/>
      <c r="F846" s="45"/>
      <c r="G846" s="45"/>
      <c r="H846" s="45"/>
      <c r="I846" s="45"/>
      <c r="J846" s="45">
        <f t="shared" si="32"/>
        <v>0</v>
      </c>
      <c r="K846" s="45" t="e">
        <f t="shared" si="33"/>
        <v>#DIV/0!</v>
      </c>
      <c r="L846" s="4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7.75" customHeight="1">
      <c r="A847" s="133"/>
      <c r="B847" s="79"/>
      <c r="C847" s="121"/>
      <c r="D847" s="134" t="s">
        <v>243</v>
      </c>
      <c r="E847" s="45"/>
      <c r="F847" s="45"/>
      <c r="G847" s="45"/>
      <c r="H847" s="45"/>
      <c r="I847" s="45"/>
      <c r="J847" s="45">
        <f t="shared" si="32"/>
        <v>0</v>
      </c>
      <c r="K847" s="45" t="e">
        <f t="shared" si="33"/>
        <v>#DIV/0!</v>
      </c>
      <c r="L847" s="4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7.75" customHeight="1">
      <c r="A848" s="133"/>
      <c r="B848" s="79"/>
      <c r="C848" s="121"/>
      <c r="D848" s="134" t="s">
        <v>246</v>
      </c>
      <c r="E848" s="45"/>
      <c r="F848" s="45"/>
      <c r="G848" s="45"/>
      <c r="H848" s="45"/>
      <c r="I848" s="45"/>
      <c r="J848" s="45">
        <f t="shared" si="32"/>
        <v>0</v>
      </c>
      <c r="K848" s="45" t="e">
        <f t="shared" si="33"/>
        <v>#DIV/0!</v>
      </c>
      <c r="L848" s="4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7.75" customHeight="1">
      <c r="A849" s="133"/>
      <c r="B849" s="79"/>
      <c r="C849" s="121"/>
      <c r="D849" s="134" t="s">
        <v>249</v>
      </c>
      <c r="E849" s="45"/>
      <c r="F849" s="45"/>
      <c r="G849" s="45"/>
      <c r="H849" s="45"/>
      <c r="I849" s="45"/>
      <c r="J849" s="45">
        <f t="shared" si="32"/>
        <v>0</v>
      </c>
      <c r="K849" s="45" t="e">
        <f t="shared" si="33"/>
        <v>#DIV/0!</v>
      </c>
      <c r="L849" s="4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7.75" customHeight="1">
      <c r="A850" s="133"/>
      <c r="B850" s="79"/>
      <c r="C850" s="121"/>
      <c r="D850" s="134" t="s">
        <v>253</v>
      </c>
      <c r="E850" s="45"/>
      <c r="F850" s="45"/>
      <c r="G850" s="45"/>
      <c r="H850" s="45"/>
      <c r="I850" s="45"/>
      <c r="J850" s="45">
        <f t="shared" si="32"/>
        <v>0</v>
      </c>
      <c r="K850" s="45" t="e">
        <f t="shared" si="33"/>
        <v>#DIV/0!</v>
      </c>
      <c r="L850" s="4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7.75" customHeight="1">
      <c r="A851" s="133"/>
      <c r="B851" s="79"/>
      <c r="C851" s="121"/>
      <c r="D851" s="134" t="s">
        <v>256</v>
      </c>
      <c r="E851" s="45"/>
      <c r="F851" s="45"/>
      <c r="G851" s="45"/>
      <c r="H851" s="45"/>
      <c r="I851" s="45"/>
      <c r="J851" s="45">
        <f t="shared" si="32"/>
        <v>0</v>
      </c>
      <c r="K851" s="45" t="e">
        <f t="shared" si="33"/>
        <v>#DIV/0!</v>
      </c>
      <c r="L851" s="4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7.75" customHeight="1">
      <c r="A852" s="133"/>
      <c r="B852" s="79"/>
      <c r="C852" s="121"/>
      <c r="D852" s="134" t="s">
        <v>259</v>
      </c>
      <c r="E852" s="45"/>
      <c r="F852" s="45"/>
      <c r="G852" s="45"/>
      <c r="H852" s="45"/>
      <c r="I852" s="45"/>
      <c r="J852" s="45">
        <f t="shared" si="32"/>
        <v>0</v>
      </c>
      <c r="K852" s="45" t="e">
        <f t="shared" si="33"/>
        <v>#DIV/0!</v>
      </c>
      <c r="L852" s="4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7.75" customHeight="1">
      <c r="A853" s="133"/>
      <c r="B853" s="79"/>
      <c r="C853" s="121"/>
      <c r="D853" s="134" t="s">
        <v>261</v>
      </c>
      <c r="E853" s="45"/>
      <c r="F853" s="45"/>
      <c r="G853" s="45"/>
      <c r="H853" s="45"/>
      <c r="I853" s="45"/>
      <c r="J853" s="45">
        <f t="shared" si="32"/>
        <v>0</v>
      </c>
      <c r="K853" s="45" t="e">
        <f t="shared" si="33"/>
        <v>#DIV/0!</v>
      </c>
      <c r="L853" s="4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7.75" customHeight="1">
      <c r="A854" s="133"/>
      <c r="B854" s="79"/>
      <c r="C854" s="121"/>
      <c r="D854" s="134" t="s">
        <v>263</v>
      </c>
      <c r="E854" s="45"/>
      <c r="F854" s="45"/>
      <c r="G854" s="45"/>
      <c r="H854" s="45"/>
      <c r="I854" s="45"/>
      <c r="J854" s="45">
        <f t="shared" si="32"/>
        <v>0</v>
      </c>
      <c r="K854" s="45" t="e">
        <f t="shared" si="33"/>
        <v>#DIV/0!</v>
      </c>
      <c r="L854" s="4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7.75" customHeight="1">
      <c r="A855" s="133"/>
      <c r="B855" s="79"/>
      <c r="C855" s="121"/>
      <c r="D855" s="134" t="s">
        <v>265</v>
      </c>
      <c r="E855" s="45"/>
      <c r="F855" s="45"/>
      <c r="G855" s="45"/>
      <c r="H855" s="45"/>
      <c r="I855" s="45"/>
      <c r="J855" s="45">
        <f t="shared" si="32"/>
        <v>0</v>
      </c>
      <c r="K855" s="45" t="e">
        <f t="shared" si="33"/>
        <v>#DIV/0!</v>
      </c>
      <c r="L855" s="4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7.75" customHeight="1">
      <c r="A856" s="133"/>
      <c r="B856" s="79"/>
      <c r="C856" s="121"/>
      <c r="D856" s="134" t="s">
        <v>269</v>
      </c>
      <c r="E856" s="45"/>
      <c r="F856" s="45"/>
      <c r="G856" s="45"/>
      <c r="H856" s="45"/>
      <c r="I856" s="45"/>
      <c r="J856" s="45">
        <f t="shared" si="32"/>
        <v>0</v>
      </c>
      <c r="K856" s="45" t="e">
        <f t="shared" si="33"/>
        <v>#DIV/0!</v>
      </c>
      <c r="L856" s="4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7.75" customHeight="1">
      <c r="A857" s="133"/>
      <c r="B857" s="79"/>
      <c r="C857" s="121"/>
      <c r="D857" s="134" t="s">
        <v>274</v>
      </c>
      <c r="E857" s="45"/>
      <c r="F857" s="45"/>
      <c r="G857" s="45"/>
      <c r="H857" s="45"/>
      <c r="I857" s="45"/>
      <c r="J857" s="45">
        <f t="shared" si="32"/>
        <v>0</v>
      </c>
      <c r="K857" s="45" t="e">
        <f t="shared" si="33"/>
        <v>#DIV/0!</v>
      </c>
      <c r="L857" s="4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7.75" customHeight="1">
      <c r="A858" s="133"/>
      <c r="B858" s="79"/>
      <c r="C858" s="121"/>
      <c r="D858" s="134" t="s">
        <v>277</v>
      </c>
      <c r="E858" s="45"/>
      <c r="F858" s="45"/>
      <c r="G858" s="45"/>
      <c r="H858" s="45"/>
      <c r="I858" s="45"/>
      <c r="J858" s="45">
        <f t="shared" si="32"/>
        <v>0</v>
      </c>
      <c r="K858" s="45" t="e">
        <f t="shared" si="33"/>
        <v>#DIV/0!</v>
      </c>
      <c r="L858" s="4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7.75" customHeight="1">
      <c r="A859" s="133"/>
      <c r="B859" s="79"/>
      <c r="C859" s="121"/>
      <c r="D859" s="134" t="s">
        <v>279</v>
      </c>
      <c r="E859" s="45"/>
      <c r="F859" s="45"/>
      <c r="G859" s="45"/>
      <c r="H859" s="45"/>
      <c r="I859" s="45"/>
      <c r="J859" s="45">
        <f t="shared" si="32"/>
        <v>0</v>
      </c>
      <c r="K859" s="45" t="e">
        <f t="shared" si="33"/>
        <v>#DIV/0!</v>
      </c>
      <c r="L859" s="4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7.75" customHeight="1">
      <c r="A860" s="133"/>
      <c r="B860" s="79"/>
      <c r="C860" s="121"/>
      <c r="D860" s="134" t="s">
        <v>283</v>
      </c>
      <c r="E860" s="45"/>
      <c r="F860" s="45"/>
      <c r="G860" s="45"/>
      <c r="H860" s="45"/>
      <c r="I860" s="45"/>
      <c r="J860" s="45">
        <f t="shared" si="32"/>
        <v>0</v>
      </c>
      <c r="K860" s="45" t="e">
        <f t="shared" si="33"/>
        <v>#DIV/0!</v>
      </c>
      <c r="L860" s="4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7.75" customHeight="1">
      <c r="A861" s="133"/>
      <c r="B861" s="79"/>
      <c r="C861" s="121"/>
      <c r="D861" s="134" t="s">
        <v>285</v>
      </c>
      <c r="E861" s="45"/>
      <c r="F861" s="45"/>
      <c r="G861" s="45"/>
      <c r="H861" s="45"/>
      <c r="I861" s="45"/>
      <c r="J861" s="45">
        <f t="shared" si="32"/>
        <v>0</v>
      </c>
      <c r="K861" s="45" t="e">
        <f t="shared" si="33"/>
        <v>#DIV/0!</v>
      </c>
      <c r="L861" s="4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7.75" customHeight="1">
      <c r="A862" s="133"/>
      <c r="B862" s="79"/>
      <c r="C862" s="121"/>
      <c r="D862" s="134" t="s">
        <v>287</v>
      </c>
      <c r="E862" s="45"/>
      <c r="F862" s="45"/>
      <c r="G862" s="45"/>
      <c r="H862" s="45"/>
      <c r="I862" s="45"/>
      <c r="J862" s="45">
        <f t="shared" si="32"/>
        <v>0</v>
      </c>
      <c r="K862" s="45" t="e">
        <f t="shared" si="33"/>
        <v>#DIV/0!</v>
      </c>
      <c r="L862" s="4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7.75" customHeight="1">
      <c r="A863" s="133"/>
      <c r="B863" s="79"/>
      <c r="C863" s="121"/>
      <c r="D863" s="134" t="s">
        <v>289</v>
      </c>
      <c r="E863" s="45"/>
      <c r="F863" s="45"/>
      <c r="G863" s="45"/>
      <c r="H863" s="45"/>
      <c r="I863" s="45"/>
      <c r="J863" s="45">
        <f t="shared" si="32"/>
        <v>0</v>
      </c>
      <c r="K863" s="45" t="e">
        <f t="shared" si="33"/>
        <v>#DIV/0!</v>
      </c>
      <c r="L863" s="4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7.75" customHeight="1">
      <c r="A864" s="133"/>
      <c r="B864" s="79"/>
      <c r="C864" s="121"/>
      <c r="D864" s="134" t="s">
        <v>291</v>
      </c>
      <c r="E864" s="45"/>
      <c r="F864" s="45"/>
      <c r="G864" s="45"/>
      <c r="H864" s="45"/>
      <c r="I864" s="45"/>
      <c r="J864" s="45">
        <f t="shared" si="32"/>
        <v>0</v>
      </c>
      <c r="K864" s="45" t="e">
        <f t="shared" si="33"/>
        <v>#DIV/0!</v>
      </c>
      <c r="L864" s="4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7.75" customHeight="1">
      <c r="A865" s="133"/>
      <c r="B865" s="79"/>
      <c r="C865" s="121"/>
      <c r="D865" s="134" t="s">
        <v>293</v>
      </c>
      <c r="E865" s="45"/>
      <c r="F865" s="45"/>
      <c r="G865" s="45"/>
      <c r="H865" s="45"/>
      <c r="I865" s="45"/>
      <c r="J865" s="45">
        <f t="shared" si="32"/>
        <v>0</v>
      </c>
      <c r="K865" s="45" t="e">
        <f t="shared" si="33"/>
        <v>#DIV/0!</v>
      </c>
      <c r="L865" s="4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7.75" customHeight="1">
      <c r="A866" s="133"/>
      <c r="B866" s="79"/>
      <c r="C866" s="121"/>
      <c r="D866" s="134" t="s">
        <v>295</v>
      </c>
      <c r="E866" s="45"/>
      <c r="F866" s="45"/>
      <c r="G866" s="45"/>
      <c r="H866" s="45"/>
      <c r="I866" s="45"/>
      <c r="J866" s="45">
        <f t="shared" si="32"/>
        <v>0</v>
      </c>
      <c r="K866" s="45" t="e">
        <f t="shared" si="33"/>
        <v>#DIV/0!</v>
      </c>
      <c r="L866" s="4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7.75" customHeight="1">
      <c r="A867" s="133"/>
      <c r="B867" s="79"/>
      <c r="C867" s="121"/>
      <c r="D867" s="134" t="s">
        <v>297</v>
      </c>
      <c r="E867" s="45"/>
      <c r="F867" s="45"/>
      <c r="G867" s="45"/>
      <c r="H867" s="45"/>
      <c r="I867" s="45"/>
      <c r="J867" s="45">
        <f t="shared" si="32"/>
        <v>0</v>
      </c>
      <c r="K867" s="45" t="e">
        <f t="shared" si="33"/>
        <v>#DIV/0!</v>
      </c>
      <c r="L867" s="4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7.75" customHeight="1">
      <c r="A868" s="133"/>
      <c r="B868" s="79"/>
      <c r="C868" s="121"/>
      <c r="D868" s="134" t="s">
        <v>299</v>
      </c>
      <c r="E868" s="45"/>
      <c r="F868" s="45"/>
      <c r="G868" s="45"/>
      <c r="H868" s="45"/>
      <c r="I868" s="45"/>
      <c r="J868" s="45">
        <f t="shared" si="32"/>
        <v>0</v>
      </c>
      <c r="K868" s="45" t="e">
        <f t="shared" si="33"/>
        <v>#DIV/0!</v>
      </c>
      <c r="L868" s="4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7.75" customHeight="1">
      <c r="A869" s="133"/>
      <c r="B869" s="79"/>
      <c r="C869" s="121"/>
      <c r="D869" s="134" t="s">
        <v>301</v>
      </c>
      <c r="E869" s="45"/>
      <c r="F869" s="45"/>
      <c r="G869" s="45"/>
      <c r="H869" s="45"/>
      <c r="I869" s="45"/>
      <c r="J869" s="45">
        <f t="shared" si="32"/>
        <v>0</v>
      </c>
      <c r="K869" s="45" t="e">
        <f t="shared" si="33"/>
        <v>#DIV/0!</v>
      </c>
      <c r="L869" s="4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7.75" customHeight="1">
      <c r="A870" s="133"/>
      <c r="B870" s="79"/>
      <c r="C870" s="121"/>
      <c r="D870" s="134" t="s">
        <v>302</v>
      </c>
      <c r="E870" s="45"/>
      <c r="F870" s="45"/>
      <c r="G870" s="45"/>
      <c r="H870" s="45"/>
      <c r="I870" s="45"/>
      <c r="J870" s="45">
        <f t="shared" si="32"/>
        <v>0</v>
      </c>
      <c r="K870" s="45" t="e">
        <f t="shared" si="33"/>
        <v>#DIV/0!</v>
      </c>
      <c r="L870" s="4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7.75" customHeight="1">
      <c r="A871" s="133"/>
      <c r="B871" s="79"/>
      <c r="C871" s="121"/>
      <c r="D871" s="134" t="s">
        <v>304</v>
      </c>
      <c r="E871" s="45"/>
      <c r="F871" s="45"/>
      <c r="G871" s="45"/>
      <c r="H871" s="45"/>
      <c r="I871" s="45"/>
      <c r="J871" s="45">
        <f t="shared" si="32"/>
        <v>0</v>
      </c>
      <c r="K871" s="45" t="e">
        <f t="shared" si="33"/>
        <v>#DIV/0!</v>
      </c>
      <c r="L871" s="4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7.75" customHeight="1">
      <c r="A872" s="133"/>
      <c r="B872" s="79"/>
      <c r="C872" s="121"/>
      <c r="D872" s="134" t="s">
        <v>306</v>
      </c>
      <c r="E872" s="45"/>
      <c r="F872" s="45"/>
      <c r="G872" s="45"/>
      <c r="H872" s="45"/>
      <c r="I872" s="45"/>
      <c r="J872" s="45">
        <f t="shared" si="32"/>
        <v>0</v>
      </c>
      <c r="K872" s="45" t="e">
        <f t="shared" si="33"/>
        <v>#DIV/0!</v>
      </c>
      <c r="L872" s="4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7.75" customHeight="1">
      <c r="A873" s="133"/>
      <c r="B873" s="79"/>
      <c r="C873" s="121"/>
      <c r="D873" s="134" t="s">
        <v>309</v>
      </c>
      <c r="E873" s="45"/>
      <c r="F873" s="45"/>
      <c r="G873" s="45"/>
      <c r="H873" s="45"/>
      <c r="I873" s="45"/>
      <c r="J873" s="45">
        <f t="shared" si="32"/>
        <v>0</v>
      </c>
      <c r="K873" s="45" t="e">
        <f t="shared" si="33"/>
        <v>#DIV/0!</v>
      </c>
      <c r="L873" s="4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7.75" customHeight="1">
      <c r="A874" s="133"/>
      <c r="B874" s="79"/>
      <c r="C874" s="121"/>
      <c r="D874" s="80" t="s">
        <v>41</v>
      </c>
      <c r="E874" s="45"/>
      <c r="F874" s="45"/>
      <c r="G874" s="45"/>
      <c r="H874" s="45"/>
      <c r="I874" s="45"/>
      <c r="J874" s="45">
        <f>SUM(J833:J873)</f>
        <v>0</v>
      </c>
      <c r="K874" s="45" t="e">
        <f t="shared" si="33"/>
        <v>#DIV/0!</v>
      </c>
      <c r="L874" s="4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306"/>
      <c r="B875" s="116"/>
      <c r="C875" s="121"/>
      <c r="D875" s="455"/>
      <c r="E875" s="433"/>
      <c r="F875" s="329"/>
      <c r="G875" s="94"/>
      <c r="H875" s="71"/>
      <c r="I875" s="71"/>
      <c r="J875" s="71"/>
      <c r="K875" s="71"/>
      <c r="L875" s="71"/>
      <c r="M875" s="71"/>
      <c r="N875" s="71"/>
      <c r="O875" s="71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306"/>
      <c r="B876" s="444"/>
      <c r="C876" s="445"/>
      <c r="D876" s="468"/>
      <c r="E876" s="433"/>
      <c r="F876" s="329"/>
      <c r="G876" s="94"/>
      <c r="H876" s="426"/>
      <c r="I876" s="426"/>
      <c r="J876" s="426"/>
      <c r="K876" s="426"/>
      <c r="L876" s="426"/>
      <c r="M876" s="426"/>
      <c r="N876" s="426"/>
      <c r="O876" s="426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306"/>
      <c r="B877" s="444"/>
      <c r="C877" s="445"/>
      <c r="D877" s="468"/>
      <c r="E877" s="433"/>
      <c r="F877" s="329"/>
      <c r="G877" s="94"/>
      <c r="H877" s="426"/>
      <c r="I877" s="426"/>
      <c r="J877" s="426"/>
      <c r="K877" s="426"/>
      <c r="L877" s="426"/>
      <c r="M877" s="426"/>
      <c r="N877" s="426"/>
      <c r="O877" s="426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306"/>
      <c r="B878" s="444"/>
      <c r="C878" s="445"/>
      <c r="D878" s="468"/>
      <c r="E878" s="433"/>
      <c r="F878" s="329"/>
      <c r="G878" s="94"/>
      <c r="H878" s="426"/>
      <c r="I878" s="426"/>
      <c r="J878" s="426"/>
      <c r="K878" s="426"/>
      <c r="L878" s="426"/>
      <c r="M878" s="426"/>
      <c r="N878" s="426"/>
      <c r="O878" s="426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471"/>
      <c r="B879" s="448"/>
      <c r="C879" s="449"/>
      <c r="D879" s="473"/>
      <c r="E879" s="451"/>
      <c r="F879" s="452"/>
      <c r="G879" s="140"/>
      <c r="H879" s="453"/>
      <c r="I879" s="453"/>
      <c r="J879" s="453"/>
      <c r="K879" s="453"/>
      <c r="L879" s="453"/>
      <c r="M879" s="426"/>
      <c r="N879" s="426"/>
      <c r="O879" s="426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49" t="s">
        <v>605</v>
      </c>
      <c r="B880" s="292" t="s">
        <v>716</v>
      </c>
      <c r="C880" s="318"/>
      <c r="D880" s="319"/>
      <c r="E880" s="53"/>
      <c r="F880" s="417"/>
      <c r="G880" s="418"/>
      <c r="H880" s="419"/>
      <c r="I880" s="209"/>
      <c r="J880" s="209"/>
      <c r="K880" s="209"/>
      <c r="L880" s="209"/>
      <c r="M880" s="420" t="s">
        <v>568</v>
      </c>
      <c r="N880" s="420" t="s">
        <v>568</v>
      </c>
      <c r="O880" s="420" t="s">
        <v>568</v>
      </c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39" t="s">
        <v>131</v>
      </c>
      <c r="B881" s="79" t="s">
        <v>133</v>
      </c>
      <c r="C881" s="404">
        <v>1</v>
      </c>
      <c r="D881" s="455" t="s">
        <v>5</v>
      </c>
      <c r="E881" s="70"/>
      <c r="F881" s="424"/>
      <c r="G881" s="70"/>
      <c r="H881" s="71"/>
      <c r="I881" s="71"/>
      <c r="J881" s="71"/>
      <c r="K881" s="71"/>
      <c r="L881" s="71"/>
      <c r="M881" s="94"/>
      <c r="N881" s="94"/>
      <c r="O881" s="94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434"/>
      <c r="B882" s="79" t="s">
        <v>145</v>
      </c>
      <c r="C882" s="404">
        <v>1</v>
      </c>
      <c r="D882" s="466" t="s">
        <v>717</v>
      </c>
      <c r="E882" s="433"/>
      <c r="F882" s="329"/>
      <c r="G882" s="70"/>
      <c r="H882" s="71"/>
      <c r="I882" s="71"/>
      <c r="J882" s="71"/>
      <c r="K882" s="71"/>
      <c r="L882" s="71"/>
      <c r="M882" s="71"/>
      <c r="N882" s="71"/>
      <c r="O882" s="71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402"/>
      <c r="B883" s="79" t="s">
        <v>151</v>
      </c>
      <c r="C883" s="404">
        <v>1</v>
      </c>
      <c r="D883" s="455" t="s">
        <v>5</v>
      </c>
      <c r="E883" s="433"/>
      <c r="F883" s="329"/>
      <c r="G883" s="94"/>
      <c r="H883" s="71"/>
      <c r="I883" s="71"/>
      <c r="J883" s="71"/>
      <c r="K883" s="71"/>
      <c r="L883" s="71"/>
      <c r="M883" s="71"/>
      <c r="N883" s="71"/>
      <c r="O883" s="71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435"/>
      <c r="B884" s="79" t="s">
        <v>70</v>
      </c>
      <c r="C884" s="404">
        <f>SUM(C881:C883)</f>
        <v>3</v>
      </c>
      <c r="D884" s="455" t="s">
        <v>5</v>
      </c>
      <c r="E884" s="433"/>
      <c r="F884" s="329"/>
      <c r="G884" s="94"/>
      <c r="H884" s="71"/>
      <c r="I884" s="71"/>
      <c r="J884" s="71"/>
      <c r="K884" s="71"/>
      <c r="L884" s="71"/>
      <c r="M884" s="71"/>
      <c r="N884" s="71"/>
      <c r="O884" s="71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306"/>
      <c r="B885" s="116"/>
      <c r="C885" s="121"/>
      <c r="D885" s="455"/>
      <c r="E885" s="433"/>
      <c r="F885" s="329"/>
      <c r="G885" s="94"/>
      <c r="H885" s="71"/>
      <c r="I885" s="71"/>
      <c r="J885" s="71"/>
      <c r="K885" s="71"/>
      <c r="L885" s="71"/>
      <c r="M885" s="71"/>
      <c r="N885" s="71"/>
      <c r="O885" s="71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39"/>
      <c r="B886" s="421" t="s">
        <v>718</v>
      </c>
      <c r="C886" s="422"/>
      <c r="D886" s="423"/>
      <c r="E886" s="70"/>
      <c r="F886" s="424"/>
      <c r="G886" s="70"/>
      <c r="H886" s="425"/>
      <c r="I886" s="426"/>
      <c r="J886" s="426"/>
      <c r="K886" s="426"/>
      <c r="L886" s="426"/>
      <c r="M886" s="420" t="s">
        <v>568</v>
      </c>
      <c r="N886" s="420" t="s">
        <v>568</v>
      </c>
      <c r="O886" s="420" t="s">
        <v>568</v>
      </c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77"/>
      <c r="B887" s="79" t="s">
        <v>133</v>
      </c>
      <c r="C887" s="304"/>
      <c r="D887" s="432"/>
      <c r="E887" s="70"/>
      <c r="F887" s="424"/>
      <c r="G887" s="70"/>
      <c r="H887" s="71"/>
      <c r="I887" s="71"/>
      <c r="J887" s="71"/>
      <c r="K887" s="71"/>
      <c r="L887" s="71"/>
      <c r="M887" s="94"/>
      <c r="N887" s="94"/>
      <c r="O887" s="94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434"/>
      <c r="B888" s="79" t="s">
        <v>145</v>
      </c>
      <c r="C888" s="304" t="s">
        <v>719</v>
      </c>
      <c r="D888" s="616" t="s">
        <v>720</v>
      </c>
      <c r="E888" s="70"/>
      <c r="F888" s="424"/>
      <c r="G888" s="70"/>
      <c r="H888" s="71"/>
      <c r="I888" s="71"/>
      <c r="J888" s="71"/>
      <c r="K888" s="71"/>
      <c r="L888" s="71"/>
      <c r="M888" s="71"/>
      <c r="N888" s="71"/>
      <c r="O888" s="71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402"/>
      <c r="B889" s="79" t="s">
        <v>151</v>
      </c>
      <c r="C889" s="617"/>
      <c r="D889" s="618"/>
      <c r="E889" s="433"/>
      <c r="F889" s="329"/>
      <c r="G889" s="94"/>
      <c r="H889" s="71"/>
      <c r="I889" s="71"/>
      <c r="J889" s="71"/>
      <c r="K889" s="71"/>
      <c r="L889" s="71"/>
      <c r="M889" s="71"/>
      <c r="N889" s="71"/>
      <c r="O889" s="71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435"/>
      <c r="B890" s="79" t="s">
        <v>70</v>
      </c>
      <c r="C890" s="304"/>
      <c r="D890" s="432"/>
      <c r="E890" s="433"/>
      <c r="F890" s="329"/>
      <c r="G890" s="94"/>
      <c r="H890" s="71"/>
      <c r="I890" s="71"/>
      <c r="J890" s="71"/>
      <c r="K890" s="71"/>
      <c r="L890" s="71"/>
      <c r="M890" s="71"/>
      <c r="N890" s="71"/>
      <c r="O890" s="71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306"/>
      <c r="B891" s="116"/>
      <c r="C891" s="121"/>
      <c r="D891" s="455"/>
      <c r="E891" s="433"/>
      <c r="F891" s="329"/>
      <c r="G891" s="94"/>
      <c r="H891" s="71"/>
      <c r="I891" s="71"/>
      <c r="J891" s="71"/>
      <c r="K891" s="71"/>
      <c r="L891" s="71"/>
      <c r="M891" s="71"/>
      <c r="N891" s="71"/>
      <c r="O891" s="71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6.25" customHeight="1">
      <c r="A892" s="39"/>
      <c r="B892" s="615" t="s">
        <v>721</v>
      </c>
      <c r="C892" s="422"/>
      <c r="D892" s="423"/>
      <c r="E892" s="70"/>
      <c r="F892" s="424"/>
      <c r="G892" s="70"/>
      <c r="H892" s="425"/>
      <c r="I892" s="426"/>
      <c r="J892" s="426"/>
      <c r="K892" s="426"/>
      <c r="L892" s="426"/>
      <c r="M892" s="420" t="s">
        <v>568</v>
      </c>
      <c r="N892" s="420" t="s">
        <v>568</v>
      </c>
      <c r="O892" s="420" t="s">
        <v>568</v>
      </c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39"/>
      <c r="B893" s="615" t="s">
        <v>722</v>
      </c>
      <c r="C893" s="422"/>
      <c r="D893" s="423"/>
      <c r="E893" s="70"/>
      <c r="F893" s="424"/>
      <c r="G893" s="70"/>
      <c r="H893" s="425"/>
      <c r="I893" s="426"/>
      <c r="J893" s="426"/>
      <c r="K893" s="426"/>
      <c r="L893" s="426"/>
      <c r="M893" s="428"/>
      <c r="N893" s="428"/>
      <c r="O893" s="428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77"/>
      <c r="B894" s="79" t="s">
        <v>133</v>
      </c>
      <c r="C894" s="121">
        <v>1</v>
      </c>
      <c r="D894" s="455"/>
      <c r="E894" s="433"/>
      <c r="F894" s="329"/>
      <c r="G894" s="70"/>
      <c r="H894" s="71"/>
      <c r="I894" s="71"/>
      <c r="J894" s="71"/>
      <c r="K894" s="71"/>
      <c r="L894" s="71"/>
      <c r="M894" s="94"/>
      <c r="N894" s="94"/>
      <c r="O894" s="94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434"/>
      <c r="B895" s="79" t="s">
        <v>145</v>
      </c>
      <c r="C895" s="121">
        <v>1</v>
      </c>
      <c r="D895" s="455"/>
      <c r="E895" s="70"/>
      <c r="F895" s="424"/>
      <c r="G895" s="70"/>
      <c r="H895" s="71"/>
      <c r="I895" s="71"/>
      <c r="J895" s="71"/>
      <c r="K895" s="71"/>
      <c r="L895" s="71"/>
      <c r="M895" s="71"/>
      <c r="N895" s="71"/>
      <c r="O895" s="71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402"/>
      <c r="B896" s="79" t="s">
        <v>151</v>
      </c>
      <c r="C896" s="121">
        <v>1</v>
      </c>
      <c r="D896" s="455"/>
      <c r="E896" s="433"/>
      <c r="F896" s="329"/>
      <c r="G896" s="70"/>
      <c r="H896" s="71"/>
      <c r="I896" s="71"/>
      <c r="J896" s="71"/>
      <c r="K896" s="71"/>
      <c r="L896" s="71"/>
      <c r="M896" s="71"/>
      <c r="N896" s="71"/>
      <c r="O896" s="71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435"/>
      <c r="B897" s="79" t="s">
        <v>70</v>
      </c>
      <c r="C897" s="121">
        <v>1</v>
      </c>
      <c r="D897" s="455"/>
      <c r="E897" s="433"/>
      <c r="F897" s="329"/>
      <c r="G897" s="94"/>
      <c r="H897" s="71"/>
      <c r="I897" s="71"/>
      <c r="J897" s="71"/>
      <c r="K897" s="71"/>
      <c r="L897" s="71"/>
      <c r="M897" s="71"/>
      <c r="N897" s="71"/>
      <c r="O897" s="71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7.75" customHeight="1">
      <c r="A898" s="133"/>
      <c r="B898" s="79"/>
      <c r="C898" s="121"/>
      <c r="D898" s="134" t="s">
        <v>202</v>
      </c>
      <c r="E898" s="619">
        <v>1</v>
      </c>
      <c r="F898" s="45"/>
      <c r="G898" s="45"/>
      <c r="H898" s="45"/>
      <c r="I898" s="45"/>
      <c r="J898" s="620">
        <f t="shared" ref="J898:J938" si="34">SUM(E898:I898)</f>
        <v>1</v>
      </c>
      <c r="K898" s="620">
        <f t="shared" ref="K898:K939" si="35">J898/E898</f>
        <v>1</v>
      </c>
      <c r="L898" s="4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7.75" customHeight="1">
      <c r="A899" s="133"/>
      <c r="B899" s="79"/>
      <c r="C899" s="121"/>
      <c r="D899" s="134" t="s">
        <v>205</v>
      </c>
      <c r="E899" s="619">
        <v>1</v>
      </c>
      <c r="F899" s="45"/>
      <c r="G899" s="45"/>
      <c r="H899" s="45"/>
      <c r="I899" s="45"/>
      <c r="J899" s="620">
        <f t="shared" si="34"/>
        <v>1</v>
      </c>
      <c r="K899" s="620">
        <f t="shared" si="35"/>
        <v>1</v>
      </c>
      <c r="L899" s="4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7.75" customHeight="1">
      <c r="A900" s="133"/>
      <c r="B900" s="79"/>
      <c r="C900" s="121"/>
      <c r="D900" s="134" t="s">
        <v>210</v>
      </c>
      <c r="E900" s="619">
        <v>1</v>
      </c>
      <c r="F900" s="45"/>
      <c r="G900" s="45"/>
      <c r="H900" s="45"/>
      <c r="I900" s="45"/>
      <c r="J900" s="620">
        <f t="shared" si="34"/>
        <v>1</v>
      </c>
      <c r="K900" s="620">
        <f t="shared" si="35"/>
        <v>1</v>
      </c>
      <c r="L900" s="4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7.75" customHeight="1">
      <c r="A901" s="133"/>
      <c r="B901" s="79"/>
      <c r="C901" s="121"/>
      <c r="D901" s="134" t="s">
        <v>213</v>
      </c>
      <c r="E901" s="619">
        <v>1</v>
      </c>
      <c r="F901" s="45"/>
      <c r="G901" s="45"/>
      <c r="H901" s="45"/>
      <c r="I901" s="45"/>
      <c r="J901" s="620">
        <f t="shared" si="34"/>
        <v>1</v>
      </c>
      <c r="K901" s="620">
        <f t="shared" si="35"/>
        <v>1</v>
      </c>
      <c r="L901" s="4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7.75" customHeight="1">
      <c r="A902" s="133"/>
      <c r="B902" s="79"/>
      <c r="C902" s="121"/>
      <c r="D902" s="134" t="s">
        <v>216</v>
      </c>
      <c r="E902" s="619">
        <v>1</v>
      </c>
      <c r="F902" s="45"/>
      <c r="G902" s="45"/>
      <c r="H902" s="45"/>
      <c r="I902" s="45"/>
      <c r="J902" s="620">
        <f t="shared" si="34"/>
        <v>1</v>
      </c>
      <c r="K902" s="620">
        <f t="shared" si="35"/>
        <v>1</v>
      </c>
      <c r="L902" s="4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7.75" customHeight="1">
      <c r="A903" s="133"/>
      <c r="B903" s="79"/>
      <c r="C903" s="121"/>
      <c r="D903" s="134" t="s">
        <v>218</v>
      </c>
      <c r="E903" s="619">
        <v>1</v>
      </c>
      <c r="F903" s="45"/>
      <c r="G903" s="45"/>
      <c r="H903" s="45"/>
      <c r="I903" s="45"/>
      <c r="J903" s="620">
        <f t="shared" si="34"/>
        <v>1</v>
      </c>
      <c r="K903" s="620">
        <f t="shared" si="35"/>
        <v>1</v>
      </c>
      <c r="L903" s="4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7.75" customHeight="1">
      <c r="A904" s="133"/>
      <c r="B904" s="79"/>
      <c r="C904" s="121"/>
      <c r="D904" s="134" t="s">
        <v>220</v>
      </c>
      <c r="E904" s="619">
        <v>1</v>
      </c>
      <c r="F904" s="45"/>
      <c r="G904" s="45"/>
      <c r="H904" s="45"/>
      <c r="I904" s="45"/>
      <c r="J904" s="620">
        <f t="shared" si="34"/>
        <v>1</v>
      </c>
      <c r="K904" s="620">
        <f t="shared" si="35"/>
        <v>1</v>
      </c>
      <c r="L904" s="4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7.75" customHeight="1">
      <c r="A905" s="133"/>
      <c r="B905" s="79"/>
      <c r="C905" s="121"/>
      <c r="D905" s="134" t="s">
        <v>223</v>
      </c>
      <c r="E905" s="619">
        <v>1</v>
      </c>
      <c r="F905" s="45"/>
      <c r="G905" s="45"/>
      <c r="H905" s="45"/>
      <c r="I905" s="45"/>
      <c r="J905" s="620">
        <f t="shared" si="34"/>
        <v>1</v>
      </c>
      <c r="K905" s="620">
        <f t="shared" si="35"/>
        <v>1</v>
      </c>
      <c r="L905" s="4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7.75" customHeight="1">
      <c r="A906" s="133"/>
      <c r="B906" s="79"/>
      <c r="C906" s="121"/>
      <c r="D906" s="134" t="s">
        <v>225</v>
      </c>
      <c r="E906" s="619">
        <v>1</v>
      </c>
      <c r="F906" s="45"/>
      <c r="G906" s="45"/>
      <c r="H906" s="45"/>
      <c r="I906" s="45"/>
      <c r="J906" s="620">
        <f t="shared" si="34"/>
        <v>1</v>
      </c>
      <c r="K906" s="620">
        <f t="shared" si="35"/>
        <v>1</v>
      </c>
      <c r="L906" s="4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7.75" customHeight="1">
      <c r="A907" s="133"/>
      <c r="B907" s="79"/>
      <c r="C907" s="121"/>
      <c r="D907" s="134" t="s">
        <v>227</v>
      </c>
      <c r="E907" s="619">
        <v>1</v>
      </c>
      <c r="F907" s="45"/>
      <c r="G907" s="45"/>
      <c r="H907" s="45"/>
      <c r="I907" s="45"/>
      <c r="J907" s="620">
        <f t="shared" si="34"/>
        <v>1</v>
      </c>
      <c r="K907" s="620">
        <f t="shared" si="35"/>
        <v>1</v>
      </c>
      <c r="L907" s="4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7.75" customHeight="1">
      <c r="A908" s="133"/>
      <c r="B908" s="79"/>
      <c r="C908" s="121"/>
      <c r="D908" s="134" t="s">
        <v>229</v>
      </c>
      <c r="E908" s="619">
        <v>1</v>
      </c>
      <c r="F908" s="45"/>
      <c r="G908" s="45"/>
      <c r="H908" s="45"/>
      <c r="I908" s="45"/>
      <c r="J908" s="620">
        <f t="shared" si="34"/>
        <v>1</v>
      </c>
      <c r="K908" s="620">
        <f t="shared" si="35"/>
        <v>1</v>
      </c>
      <c r="L908" s="4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7.75" customHeight="1">
      <c r="A909" s="133"/>
      <c r="B909" s="79"/>
      <c r="C909" s="121"/>
      <c r="D909" s="134" t="s">
        <v>234</v>
      </c>
      <c r="E909" s="619">
        <v>1</v>
      </c>
      <c r="F909" s="45"/>
      <c r="G909" s="45"/>
      <c r="H909" s="45"/>
      <c r="I909" s="45"/>
      <c r="J909" s="620">
        <f t="shared" si="34"/>
        <v>1</v>
      </c>
      <c r="K909" s="620">
        <f t="shared" si="35"/>
        <v>1</v>
      </c>
      <c r="L909" s="4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7.75" customHeight="1">
      <c r="A910" s="133"/>
      <c r="B910" s="79"/>
      <c r="C910" s="121"/>
      <c r="D910" s="134" t="s">
        <v>236</v>
      </c>
      <c r="E910" s="619">
        <v>1</v>
      </c>
      <c r="F910" s="45"/>
      <c r="G910" s="45"/>
      <c r="H910" s="45"/>
      <c r="I910" s="45"/>
      <c r="J910" s="620">
        <f t="shared" si="34"/>
        <v>1</v>
      </c>
      <c r="K910" s="620">
        <f t="shared" si="35"/>
        <v>1</v>
      </c>
      <c r="L910" s="4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7.75" customHeight="1">
      <c r="A911" s="133"/>
      <c r="B911" s="79"/>
      <c r="C911" s="121"/>
      <c r="D911" s="134" t="s">
        <v>241</v>
      </c>
      <c r="E911" s="619">
        <v>1</v>
      </c>
      <c r="F911" s="45"/>
      <c r="G911" s="45"/>
      <c r="H911" s="45"/>
      <c r="I911" s="45"/>
      <c r="J911" s="620">
        <f t="shared" si="34"/>
        <v>1</v>
      </c>
      <c r="K911" s="620">
        <f t="shared" si="35"/>
        <v>1</v>
      </c>
      <c r="L911" s="4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7.75" customHeight="1">
      <c r="A912" s="133"/>
      <c r="B912" s="79"/>
      <c r="C912" s="121"/>
      <c r="D912" s="134" t="s">
        <v>243</v>
      </c>
      <c r="E912" s="619">
        <v>1</v>
      </c>
      <c r="F912" s="45"/>
      <c r="G912" s="45"/>
      <c r="H912" s="45"/>
      <c r="I912" s="45"/>
      <c r="J912" s="620">
        <f t="shared" si="34"/>
        <v>1</v>
      </c>
      <c r="K912" s="620">
        <f t="shared" si="35"/>
        <v>1</v>
      </c>
      <c r="L912" s="4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7.75" customHeight="1">
      <c r="A913" s="133"/>
      <c r="B913" s="79"/>
      <c r="C913" s="121"/>
      <c r="D913" s="134" t="s">
        <v>246</v>
      </c>
      <c r="E913" s="619">
        <v>1</v>
      </c>
      <c r="F913" s="45"/>
      <c r="G913" s="45"/>
      <c r="H913" s="45"/>
      <c r="I913" s="45"/>
      <c r="J913" s="620">
        <f t="shared" si="34"/>
        <v>1</v>
      </c>
      <c r="K913" s="620">
        <f t="shared" si="35"/>
        <v>1</v>
      </c>
      <c r="L913" s="4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7.75" customHeight="1">
      <c r="A914" s="133"/>
      <c r="B914" s="79"/>
      <c r="C914" s="121"/>
      <c r="D914" s="134" t="s">
        <v>249</v>
      </c>
      <c r="E914" s="619">
        <v>1</v>
      </c>
      <c r="F914" s="45"/>
      <c r="G914" s="45"/>
      <c r="H914" s="45"/>
      <c r="I914" s="45"/>
      <c r="J914" s="620">
        <f t="shared" si="34"/>
        <v>1</v>
      </c>
      <c r="K914" s="620">
        <f t="shared" si="35"/>
        <v>1</v>
      </c>
      <c r="L914" s="4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7.75" customHeight="1">
      <c r="A915" s="133"/>
      <c r="B915" s="79"/>
      <c r="C915" s="121"/>
      <c r="D915" s="134" t="s">
        <v>253</v>
      </c>
      <c r="E915" s="619">
        <v>1</v>
      </c>
      <c r="F915" s="45"/>
      <c r="G915" s="45"/>
      <c r="H915" s="45"/>
      <c r="I915" s="45"/>
      <c r="J915" s="620">
        <f t="shared" si="34"/>
        <v>1</v>
      </c>
      <c r="K915" s="620">
        <f t="shared" si="35"/>
        <v>1</v>
      </c>
      <c r="L915" s="4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7.75" customHeight="1">
      <c r="A916" s="133"/>
      <c r="B916" s="79"/>
      <c r="C916" s="121"/>
      <c r="D916" s="134" t="s">
        <v>256</v>
      </c>
      <c r="E916" s="619">
        <v>1</v>
      </c>
      <c r="F916" s="45"/>
      <c r="G916" s="45"/>
      <c r="H916" s="45"/>
      <c r="I916" s="45"/>
      <c r="J916" s="620">
        <f t="shared" si="34"/>
        <v>1</v>
      </c>
      <c r="K916" s="620">
        <f t="shared" si="35"/>
        <v>1</v>
      </c>
      <c r="L916" s="4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7.75" customHeight="1">
      <c r="A917" s="133"/>
      <c r="B917" s="79"/>
      <c r="C917" s="121"/>
      <c r="D917" s="134" t="s">
        <v>259</v>
      </c>
      <c r="E917" s="619">
        <v>1</v>
      </c>
      <c r="F917" s="45"/>
      <c r="G917" s="45"/>
      <c r="H917" s="45"/>
      <c r="I917" s="45"/>
      <c r="J917" s="620">
        <f t="shared" si="34"/>
        <v>1</v>
      </c>
      <c r="K917" s="620">
        <f t="shared" si="35"/>
        <v>1</v>
      </c>
      <c r="L917" s="4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7.75" customHeight="1">
      <c r="A918" s="133"/>
      <c r="B918" s="79"/>
      <c r="C918" s="121"/>
      <c r="D918" s="134" t="s">
        <v>261</v>
      </c>
      <c r="E918" s="619">
        <v>1</v>
      </c>
      <c r="F918" s="45"/>
      <c r="G918" s="45"/>
      <c r="H918" s="45"/>
      <c r="I918" s="45"/>
      <c r="J918" s="620">
        <f t="shared" si="34"/>
        <v>1</v>
      </c>
      <c r="K918" s="620">
        <f t="shared" si="35"/>
        <v>1</v>
      </c>
      <c r="L918" s="4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7.75" customHeight="1">
      <c r="A919" s="133"/>
      <c r="B919" s="79"/>
      <c r="C919" s="121"/>
      <c r="D919" s="134" t="s">
        <v>263</v>
      </c>
      <c r="E919" s="619">
        <v>1</v>
      </c>
      <c r="F919" s="45"/>
      <c r="G919" s="45"/>
      <c r="H919" s="45"/>
      <c r="I919" s="45"/>
      <c r="J919" s="620">
        <f t="shared" si="34"/>
        <v>1</v>
      </c>
      <c r="K919" s="620">
        <f t="shared" si="35"/>
        <v>1</v>
      </c>
      <c r="L919" s="4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7.75" customHeight="1">
      <c r="A920" s="133"/>
      <c r="B920" s="79"/>
      <c r="C920" s="121"/>
      <c r="D920" s="134" t="s">
        <v>265</v>
      </c>
      <c r="E920" s="619">
        <v>1</v>
      </c>
      <c r="F920" s="45"/>
      <c r="G920" s="45"/>
      <c r="H920" s="45"/>
      <c r="I920" s="45"/>
      <c r="J920" s="620">
        <f t="shared" si="34"/>
        <v>1</v>
      </c>
      <c r="K920" s="620">
        <f t="shared" si="35"/>
        <v>1</v>
      </c>
      <c r="L920" s="4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7.75" customHeight="1">
      <c r="A921" s="133"/>
      <c r="B921" s="79"/>
      <c r="C921" s="121"/>
      <c r="D921" s="134" t="s">
        <v>269</v>
      </c>
      <c r="E921" s="619">
        <v>1</v>
      </c>
      <c r="F921" s="45"/>
      <c r="G921" s="45"/>
      <c r="H921" s="45"/>
      <c r="I921" s="45"/>
      <c r="J921" s="620">
        <f t="shared" si="34"/>
        <v>1</v>
      </c>
      <c r="K921" s="620">
        <f t="shared" si="35"/>
        <v>1</v>
      </c>
      <c r="L921" s="4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7.75" customHeight="1">
      <c r="A922" s="133"/>
      <c r="B922" s="79"/>
      <c r="C922" s="121"/>
      <c r="D922" s="134" t="s">
        <v>274</v>
      </c>
      <c r="E922" s="619">
        <v>1</v>
      </c>
      <c r="F922" s="45"/>
      <c r="G922" s="45"/>
      <c r="H922" s="45"/>
      <c r="I922" s="45"/>
      <c r="J922" s="620">
        <f t="shared" si="34"/>
        <v>1</v>
      </c>
      <c r="K922" s="620">
        <f t="shared" si="35"/>
        <v>1</v>
      </c>
      <c r="L922" s="4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7.75" customHeight="1">
      <c r="A923" s="133"/>
      <c r="B923" s="79"/>
      <c r="C923" s="121"/>
      <c r="D923" s="134" t="s">
        <v>277</v>
      </c>
      <c r="E923" s="619">
        <v>1</v>
      </c>
      <c r="F923" s="45"/>
      <c r="G923" s="45"/>
      <c r="H923" s="45"/>
      <c r="I923" s="45"/>
      <c r="J923" s="620">
        <f t="shared" si="34"/>
        <v>1</v>
      </c>
      <c r="K923" s="620">
        <f t="shared" si="35"/>
        <v>1</v>
      </c>
      <c r="L923" s="4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7.75" customHeight="1">
      <c r="A924" s="133"/>
      <c r="B924" s="79"/>
      <c r="C924" s="121"/>
      <c r="D924" s="134" t="s">
        <v>279</v>
      </c>
      <c r="E924" s="619">
        <v>1</v>
      </c>
      <c r="F924" s="45"/>
      <c r="G924" s="45"/>
      <c r="H924" s="45"/>
      <c r="I924" s="45"/>
      <c r="J924" s="620">
        <f t="shared" si="34"/>
        <v>1</v>
      </c>
      <c r="K924" s="620">
        <f t="shared" si="35"/>
        <v>1</v>
      </c>
      <c r="L924" s="4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7.75" customHeight="1">
      <c r="A925" s="133"/>
      <c r="B925" s="79"/>
      <c r="C925" s="121"/>
      <c r="D925" s="134" t="s">
        <v>283</v>
      </c>
      <c r="E925" s="619">
        <v>1</v>
      </c>
      <c r="F925" s="45"/>
      <c r="G925" s="45"/>
      <c r="H925" s="45"/>
      <c r="I925" s="45"/>
      <c r="J925" s="620">
        <f t="shared" si="34"/>
        <v>1</v>
      </c>
      <c r="K925" s="620">
        <f t="shared" si="35"/>
        <v>1</v>
      </c>
      <c r="L925" s="4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7.75" customHeight="1">
      <c r="A926" s="133"/>
      <c r="B926" s="79"/>
      <c r="C926" s="121"/>
      <c r="D926" s="134" t="s">
        <v>285</v>
      </c>
      <c r="E926" s="619">
        <v>1</v>
      </c>
      <c r="F926" s="45"/>
      <c r="G926" s="45"/>
      <c r="H926" s="45"/>
      <c r="I926" s="45"/>
      <c r="J926" s="620">
        <f t="shared" si="34"/>
        <v>1</v>
      </c>
      <c r="K926" s="620">
        <f t="shared" si="35"/>
        <v>1</v>
      </c>
      <c r="L926" s="4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7.75" customHeight="1">
      <c r="A927" s="133"/>
      <c r="B927" s="79"/>
      <c r="C927" s="121"/>
      <c r="D927" s="134" t="s">
        <v>287</v>
      </c>
      <c r="E927" s="619">
        <v>1</v>
      </c>
      <c r="F927" s="45"/>
      <c r="G927" s="45"/>
      <c r="H927" s="45"/>
      <c r="I927" s="45"/>
      <c r="J927" s="620">
        <f t="shared" si="34"/>
        <v>1</v>
      </c>
      <c r="K927" s="620">
        <f t="shared" si="35"/>
        <v>1</v>
      </c>
      <c r="L927" s="4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7.75" customHeight="1">
      <c r="A928" s="133"/>
      <c r="B928" s="79"/>
      <c r="C928" s="121"/>
      <c r="D928" s="134" t="s">
        <v>289</v>
      </c>
      <c r="E928" s="619">
        <v>1</v>
      </c>
      <c r="F928" s="45"/>
      <c r="G928" s="45"/>
      <c r="H928" s="45"/>
      <c r="I928" s="45"/>
      <c r="J928" s="620">
        <f t="shared" si="34"/>
        <v>1</v>
      </c>
      <c r="K928" s="620">
        <f t="shared" si="35"/>
        <v>1</v>
      </c>
      <c r="L928" s="4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7.75" customHeight="1">
      <c r="A929" s="133"/>
      <c r="B929" s="79"/>
      <c r="C929" s="121"/>
      <c r="D929" s="134" t="s">
        <v>291</v>
      </c>
      <c r="E929" s="619">
        <v>1</v>
      </c>
      <c r="F929" s="45"/>
      <c r="G929" s="45"/>
      <c r="H929" s="45"/>
      <c r="I929" s="45"/>
      <c r="J929" s="620">
        <f t="shared" si="34"/>
        <v>1</v>
      </c>
      <c r="K929" s="620">
        <f t="shared" si="35"/>
        <v>1</v>
      </c>
      <c r="L929" s="4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7.75" customHeight="1">
      <c r="A930" s="133"/>
      <c r="B930" s="79"/>
      <c r="C930" s="121"/>
      <c r="D930" s="134" t="s">
        <v>293</v>
      </c>
      <c r="E930" s="619">
        <v>1</v>
      </c>
      <c r="F930" s="45"/>
      <c r="G930" s="45"/>
      <c r="H930" s="45"/>
      <c r="I930" s="45"/>
      <c r="J930" s="620">
        <f t="shared" si="34"/>
        <v>1</v>
      </c>
      <c r="K930" s="620">
        <f t="shared" si="35"/>
        <v>1</v>
      </c>
      <c r="L930" s="4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7.75" customHeight="1">
      <c r="A931" s="133"/>
      <c r="B931" s="79"/>
      <c r="C931" s="121"/>
      <c r="D931" s="134" t="s">
        <v>295</v>
      </c>
      <c r="E931" s="619">
        <v>1</v>
      </c>
      <c r="F931" s="45"/>
      <c r="G931" s="45"/>
      <c r="H931" s="45"/>
      <c r="I931" s="45"/>
      <c r="J931" s="620">
        <f t="shared" si="34"/>
        <v>1</v>
      </c>
      <c r="K931" s="620">
        <f t="shared" si="35"/>
        <v>1</v>
      </c>
      <c r="L931" s="4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7.75" customHeight="1">
      <c r="A932" s="133"/>
      <c r="B932" s="79"/>
      <c r="C932" s="121"/>
      <c r="D932" s="134" t="s">
        <v>297</v>
      </c>
      <c r="E932" s="619">
        <v>1</v>
      </c>
      <c r="F932" s="45"/>
      <c r="G932" s="45"/>
      <c r="H932" s="45"/>
      <c r="I932" s="45"/>
      <c r="J932" s="620">
        <f t="shared" si="34"/>
        <v>1</v>
      </c>
      <c r="K932" s="620">
        <f t="shared" si="35"/>
        <v>1</v>
      </c>
      <c r="L932" s="4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7.75" customHeight="1">
      <c r="A933" s="133"/>
      <c r="B933" s="79"/>
      <c r="C933" s="121"/>
      <c r="D933" s="134" t="s">
        <v>299</v>
      </c>
      <c r="E933" s="619">
        <v>1</v>
      </c>
      <c r="F933" s="45"/>
      <c r="G933" s="45"/>
      <c r="H933" s="45"/>
      <c r="I933" s="45"/>
      <c r="J933" s="620">
        <f t="shared" si="34"/>
        <v>1</v>
      </c>
      <c r="K933" s="620">
        <f t="shared" si="35"/>
        <v>1</v>
      </c>
      <c r="L933" s="4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7.75" customHeight="1">
      <c r="A934" s="133"/>
      <c r="B934" s="79"/>
      <c r="C934" s="121"/>
      <c r="D934" s="134" t="s">
        <v>301</v>
      </c>
      <c r="E934" s="619">
        <v>1</v>
      </c>
      <c r="F934" s="45"/>
      <c r="G934" s="45"/>
      <c r="H934" s="45"/>
      <c r="I934" s="45"/>
      <c r="J934" s="620">
        <f t="shared" si="34"/>
        <v>1</v>
      </c>
      <c r="K934" s="620">
        <f t="shared" si="35"/>
        <v>1</v>
      </c>
      <c r="L934" s="4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7.75" customHeight="1">
      <c r="A935" s="133"/>
      <c r="B935" s="79"/>
      <c r="C935" s="121"/>
      <c r="D935" s="134" t="s">
        <v>302</v>
      </c>
      <c r="E935" s="619">
        <v>1</v>
      </c>
      <c r="F935" s="45"/>
      <c r="G935" s="45"/>
      <c r="H935" s="45"/>
      <c r="I935" s="45"/>
      <c r="J935" s="620">
        <f t="shared" si="34"/>
        <v>1</v>
      </c>
      <c r="K935" s="620">
        <f t="shared" si="35"/>
        <v>1</v>
      </c>
      <c r="L935" s="4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7.75" customHeight="1">
      <c r="A936" s="133"/>
      <c r="B936" s="79"/>
      <c r="C936" s="121"/>
      <c r="D936" s="134" t="s">
        <v>304</v>
      </c>
      <c r="E936" s="619">
        <v>1</v>
      </c>
      <c r="F936" s="45"/>
      <c r="G936" s="45"/>
      <c r="H936" s="45"/>
      <c r="I936" s="45"/>
      <c r="J936" s="620">
        <f t="shared" si="34"/>
        <v>1</v>
      </c>
      <c r="K936" s="620">
        <f t="shared" si="35"/>
        <v>1</v>
      </c>
      <c r="L936" s="4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7.75" customHeight="1">
      <c r="A937" s="133"/>
      <c r="B937" s="79"/>
      <c r="C937" s="121"/>
      <c r="D937" s="134" t="s">
        <v>306</v>
      </c>
      <c r="E937" s="619">
        <v>1</v>
      </c>
      <c r="F937" s="45"/>
      <c r="G937" s="45"/>
      <c r="H937" s="45"/>
      <c r="I937" s="45"/>
      <c r="J937" s="620">
        <f t="shared" si="34"/>
        <v>1</v>
      </c>
      <c r="K937" s="620">
        <f t="shared" si="35"/>
        <v>1</v>
      </c>
      <c r="L937" s="4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7.75" customHeight="1">
      <c r="A938" s="133"/>
      <c r="B938" s="79"/>
      <c r="C938" s="121"/>
      <c r="D938" s="134" t="s">
        <v>309</v>
      </c>
      <c r="E938" s="619">
        <v>1</v>
      </c>
      <c r="F938" s="45"/>
      <c r="G938" s="45"/>
      <c r="H938" s="45"/>
      <c r="I938" s="45"/>
      <c r="J938" s="620">
        <f t="shared" si="34"/>
        <v>1</v>
      </c>
      <c r="K938" s="620">
        <f t="shared" si="35"/>
        <v>1</v>
      </c>
      <c r="L938" s="4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7.75" customHeight="1">
      <c r="A939" s="133"/>
      <c r="B939" s="79"/>
      <c r="C939" s="121"/>
      <c r="D939" s="80" t="s">
        <v>41</v>
      </c>
      <c r="E939" s="45"/>
      <c r="F939" s="45"/>
      <c r="G939" s="45"/>
      <c r="H939" s="45"/>
      <c r="I939" s="45"/>
      <c r="J939" s="620">
        <f>SUM(J898:J938)</f>
        <v>41</v>
      </c>
      <c r="K939" s="45" t="e">
        <f t="shared" si="35"/>
        <v>#DIV/0!</v>
      </c>
      <c r="L939" s="4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306"/>
      <c r="B940" s="116"/>
      <c r="C940" s="121"/>
      <c r="D940" s="455"/>
      <c r="E940" s="433"/>
      <c r="F940" s="329"/>
      <c r="G940" s="94"/>
      <c r="H940" s="71"/>
      <c r="I940" s="71"/>
      <c r="J940" s="71"/>
      <c r="K940" s="71"/>
      <c r="L940" s="71"/>
      <c r="M940" s="71"/>
      <c r="N940" s="71"/>
      <c r="O940" s="71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39"/>
      <c r="B941" s="615" t="s">
        <v>723</v>
      </c>
      <c r="C941" s="422"/>
      <c r="D941" s="423"/>
      <c r="E941" s="534"/>
      <c r="F941" s="70"/>
      <c r="G941" s="535"/>
      <c r="H941" s="425"/>
      <c r="I941" s="426"/>
      <c r="J941" s="426"/>
      <c r="K941" s="426"/>
      <c r="L941" s="426"/>
      <c r="M941" s="428"/>
      <c r="N941" s="428"/>
      <c r="O941" s="428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39"/>
      <c r="B942" s="421" t="s">
        <v>177</v>
      </c>
      <c r="C942" s="422"/>
      <c r="D942" s="423"/>
      <c r="E942" s="70"/>
      <c r="F942" s="424"/>
      <c r="G942" s="70"/>
      <c r="H942" s="425"/>
      <c r="I942" s="426"/>
      <c r="J942" s="426"/>
      <c r="K942" s="426"/>
      <c r="L942" s="426"/>
      <c r="M942" s="420" t="s">
        <v>568</v>
      </c>
      <c r="N942" s="420" t="s">
        <v>568</v>
      </c>
      <c r="O942" s="420" t="s">
        <v>568</v>
      </c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77"/>
      <c r="B943" s="79" t="s">
        <v>133</v>
      </c>
      <c r="C943" s="465">
        <v>252000</v>
      </c>
      <c r="D943" s="455" t="s">
        <v>523</v>
      </c>
      <c r="E943" s="70"/>
      <c r="F943" s="424"/>
      <c r="G943" s="70"/>
      <c r="H943" s="621"/>
      <c r="I943" s="71"/>
      <c r="J943" s="71"/>
      <c r="K943" s="71"/>
      <c r="L943" s="71"/>
      <c r="M943" s="94"/>
      <c r="N943" s="94"/>
      <c r="O943" s="94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434"/>
      <c r="B944" s="79" t="s">
        <v>145</v>
      </c>
      <c r="C944" s="465">
        <v>100000</v>
      </c>
      <c r="D944" s="1136" t="s">
        <v>724</v>
      </c>
      <c r="E944" s="433"/>
      <c r="F944" s="329"/>
      <c r="G944" s="70"/>
      <c r="H944" s="622"/>
      <c r="I944" s="71"/>
      <c r="J944" s="71"/>
      <c r="K944" s="71"/>
      <c r="L944" s="71"/>
      <c r="M944" s="71"/>
      <c r="N944" s="71"/>
      <c r="O944" s="71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402"/>
      <c r="B945" s="79"/>
      <c r="C945" s="465"/>
      <c r="D945" s="1137"/>
      <c r="E945" s="433"/>
      <c r="F945" s="329"/>
      <c r="G945" s="70"/>
      <c r="H945" s="622"/>
      <c r="I945" s="71"/>
      <c r="J945" s="71"/>
      <c r="K945" s="71"/>
      <c r="L945" s="71"/>
      <c r="M945" s="71"/>
      <c r="N945" s="71"/>
      <c r="O945" s="71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402"/>
      <c r="B946" s="79" t="s">
        <v>151</v>
      </c>
      <c r="C946" s="465">
        <v>130125</v>
      </c>
      <c r="D946" s="455" t="s">
        <v>523</v>
      </c>
      <c r="E946" s="433"/>
      <c r="F946" s="329"/>
      <c r="G946" s="70"/>
      <c r="H946" s="621"/>
      <c r="I946" s="71"/>
      <c r="J946" s="71"/>
      <c r="K946" s="71"/>
      <c r="L946" s="71"/>
      <c r="M946" s="71"/>
      <c r="N946" s="71"/>
      <c r="O946" s="71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435"/>
      <c r="B947" s="79" t="s">
        <v>70</v>
      </c>
      <c r="C947" s="465">
        <f>SUM(C943:C946)</f>
        <v>482125</v>
      </c>
      <c r="D947" s="455" t="s">
        <v>523</v>
      </c>
      <c r="E947" s="433"/>
      <c r="F947" s="329"/>
      <c r="G947" s="94"/>
      <c r="H947" s="622"/>
      <c r="I947" s="71"/>
      <c r="J947" s="71"/>
      <c r="K947" s="71"/>
      <c r="L947" s="71"/>
      <c r="M947" s="71"/>
      <c r="N947" s="71"/>
      <c r="O947" s="71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7.75" customHeight="1">
      <c r="A948" s="133"/>
      <c r="B948" s="79"/>
      <c r="C948" s="121"/>
      <c r="D948" s="134" t="s">
        <v>202</v>
      </c>
      <c r="E948" s="512">
        <v>0</v>
      </c>
      <c r="F948" s="45"/>
      <c r="G948" s="45"/>
      <c r="H948" s="45"/>
      <c r="I948" s="45"/>
      <c r="J948" s="45">
        <f t="shared" ref="J948:J988" si="36">SUM(E948:I948)</f>
        <v>0</v>
      </c>
      <c r="K948" s="45" t="e">
        <f t="shared" ref="K948:K989" si="37">J948/E948</f>
        <v>#DIV/0!</v>
      </c>
      <c r="L948" s="4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7.75" customHeight="1">
      <c r="A949" s="133"/>
      <c r="B949" s="79"/>
      <c r="C949" s="121"/>
      <c r="D949" s="134" t="s">
        <v>205</v>
      </c>
      <c r="E949" s="512">
        <v>0</v>
      </c>
      <c r="F949" s="45"/>
      <c r="G949" s="45"/>
      <c r="H949" s="45"/>
      <c r="I949" s="45"/>
      <c r="J949" s="45">
        <f t="shared" si="36"/>
        <v>0</v>
      </c>
      <c r="K949" s="45" t="e">
        <f t="shared" si="37"/>
        <v>#DIV/0!</v>
      </c>
      <c r="L949" s="4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7.75" customHeight="1">
      <c r="A950" s="133"/>
      <c r="B950" s="79"/>
      <c r="C950" s="121"/>
      <c r="D950" s="134" t="s">
        <v>210</v>
      </c>
      <c r="E950" s="512">
        <v>0</v>
      </c>
      <c r="F950" s="45"/>
      <c r="G950" s="45"/>
      <c r="H950" s="45"/>
      <c r="I950" s="45"/>
      <c r="J950" s="45">
        <f t="shared" si="36"/>
        <v>0</v>
      </c>
      <c r="K950" s="45" t="e">
        <f t="shared" si="37"/>
        <v>#DIV/0!</v>
      </c>
      <c r="L950" s="4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7.75" customHeight="1">
      <c r="A951" s="133"/>
      <c r="B951" s="79"/>
      <c r="C951" s="121"/>
      <c r="D951" s="134" t="s">
        <v>213</v>
      </c>
      <c r="E951" s="512">
        <v>0</v>
      </c>
      <c r="F951" s="45"/>
      <c r="G951" s="45"/>
      <c r="H951" s="45"/>
      <c r="I951" s="45"/>
      <c r="J951" s="45">
        <f t="shared" si="36"/>
        <v>0</v>
      </c>
      <c r="K951" s="45" t="e">
        <f t="shared" si="37"/>
        <v>#DIV/0!</v>
      </c>
      <c r="L951" s="4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7.75" customHeight="1">
      <c r="A952" s="133"/>
      <c r="B952" s="79"/>
      <c r="C952" s="121"/>
      <c r="D952" s="134" t="s">
        <v>216</v>
      </c>
      <c r="E952" s="512">
        <v>0</v>
      </c>
      <c r="F952" s="45"/>
      <c r="G952" s="45"/>
      <c r="H952" s="45"/>
      <c r="I952" s="45"/>
      <c r="J952" s="45">
        <f t="shared" si="36"/>
        <v>0</v>
      </c>
      <c r="K952" s="45" t="e">
        <f t="shared" si="37"/>
        <v>#DIV/0!</v>
      </c>
      <c r="L952" s="4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7.75" customHeight="1">
      <c r="A953" s="133"/>
      <c r="B953" s="79"/>
      <c r="C953" s="121"/>
      <c r="D953" s="134" t="s">
        <v>218</v>
      </c>
      <c r="E953" s="512">
        <v>0</v>
      </c>
      <c r="F953" s="45"/>
      <c r="G953" s="45"/>
      <c r="H953" s="45"/>
      <c r="I953" s="45"/>
      <c r="J953" s="45">
        <f t="shared" si="36"/>
        <v>0</v>
      </c>
      <c r="K953" s="45" t="e">
        <f t="shared" si="37"/>
        <v>#DIV/0!</v>
      </c>
      <c r="L953" s="4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7.75" customHeight="1">
      <c r="A954" s="133"/>
      <c r="B954" s="79"/>
      <c r="C954" s="121"/>
      <c r="D954" s="134" t="s">
        <v>220</v>
      </c>
      <c r="E954" s="512">
        <v>0</v>
      </c>
      <c r="F954" s="45"/>
      <c r="G954" s="45"/>
      <c r="H954" s="45"/>
      <c r="I954" s="45"/>
      <c r="J954" s="45">
        <f t="shared" si="36"/>
        <v>0</v>
      </c>
      <c r="K954" s="45" t="e">
        <f t="shared" si="37"/>
        <v>#DIV/0!</v>
      </c>
      <c r="L954" s="4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7.75" customHeight="1">
      <c r="A955" s="133"/>
      <c r="B955" s="79"/>
      <c r="C955" s="121"/>
      <c r="D955" s="134" t="s">
        <v>223</v>
      </c>
      <c r="E955" s="512">
        <v>0</v>
      </c>
      <c r="F955" s="45"/>
      <c r="G955" s="45"/>
      <c r="H955" s="45"/>
      <c r="I955" s="45"/>
      <c r="J955" s="45">
        <f t="shared" si="36"/>
        <v>0</v>
      </c>
      <c r="K955" s="45" t="e">
        <f t="shared" si="37"/>
        <v>#DIV/0!</v>
      </c>
      <c r="L955" s="4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7.75" customHeight="1">
      <c r="A956" s="133"/>
      <c r="B956" s="79"/>
      <c r="C956" s="121"/>
      <c r="D956" s="134" t="s">
        <v>225</v>
      </c>
      <c r="E956" s="512">
        <v>0</v>
      </c>
      <c r="F956" s="45"/>
      <c r="G956" s="45"/>
      <c r="H956" s="45"/>
      <c r="I956" s="45"/>
      <c r="J956" s="45">
        <f t="shared" si="36"/>
        <v>0</v>
      </c>
      <c r="K956" s="45" t="e">
        <f t="shared" si="37"/>
        <v>#DIV/0!</v>
      </c>
      <c r="L956" s="4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7.75" customHeight="1">
      <c r="A957" s="133"/>
      <c r="B957" s="79"/>
      <c r="C957" s="121"/>
      <c r="D957" s="134" t="s">
        <v>227</v>
      </c>
      <c r="E957" s="512">
        <v>0</v>
      </c>
      <c r="F957" s="45"/>
      <c r="G957" s="45"/>
      <c r="H957" s="45"/>
      <c r="I957" s="45"/>
      <c r="J957" s="45">
        <f t="shared" si="36"/>
        <v>0</v>
      </c>
      <c r="K957" s="45" t="e">
        <f t="shared" si="37"/>
        <v>#DIV/0!</v>
      </c>
      <c r="L957" s="4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7.75" customHeight="1">
      <c r="A958" s="133"/>
      <c r="B958" s="79"/>
      <c r="C958" s="121"/>
      <c r="D958" s="134" t="s">
        <v>229</v>
      </c>
      <c r="E958" s="512">
        <v>0</v>
      </c>
      <c r="F958" s="45"/>
      <c r="G958" s="45"/>
      <c r="H958" s="45"/>
      <c r="I958" s="45"/>
      <c r="J958" s="45">
        <f t="shared" si="36"/>
        <v>0</v>
      </c>
      <c r="K958" s="45" t="e">
        <f t="shared" si="37"/>
        <v>#DIV/0!</v>
      </c>
      <c r="L958" s="4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7.75" customHeight="1">
      <c r="A959" s="133"/>
      <c r="B959" s="79"/>
      <c r="C959" s="121"/>
      <c r="D959" s="134" t="s">
        <v>234</v>
      </c>
      <c r="E959" s="512">
        <v>0</v>
      </c>
      <c r="F959" s="45"/>
      <c r="G959" s="45"/>
      <c r="H959" s="45"/>
      <c r="I959" s="45"/>
      <c r="J959" s="45">
        <f t="shared" si="36"/>
        <v>0</v>
      </c>
      <c r="K959" s="45" t="e">
        <f t="shared" si="37"/>
        <v>#DIV/0!</v>
      </c>
      <c r="L959" s="4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7.75" customHeight="1">
      <c r="A960" s="133"/>
      <c r="B960" s="79"/>
      <c r="C960" s="121"/>
      <c r="D960" s="134" t="s">
        <v>236</v>
      </c>
      <c r="E960" s="512">
        <v>0</v>
      </c>
      <c r="F960" s="45"/>
      <c r="G960" s="45"/>
      <c r="H960" s="45"/>
      <c r="I960" s="45"/>
      <c r="J960" s="45">
        <f t="shared" si="36"/>
        <v>0</v>
      </c>
      <c r="K960" s="45" t="e">
        <f t="shared" si="37"/>
        <v>#DIV/0!</v>
      </c>
      <c r="L960" s="4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7.75" customHeight="1">
      <c r="A961" s="133"/>
      <c r="B961" s="79"/>
      <c r="C961" s="121"/>
      <c r="D961" s="134" t="s">
        <v>241</v>
      </c>
      <c r="E961" s="512">
        <v>0</v>
      </c>
      <c r="F961" s="45"/>
      <c r="G961" s="45"/>
      <c r="H961" s="45"/>
      <c r="I961" s="45"/>
      <c r="J961" s="45">
        <f t="shared" si="36"/>
        <v>0</v>
      </c>
      <c r="K961" s="45" t="e">
        <f t="shared" si="37"/>
        <v>#DIV/0!</v>
      </c>
      <c r="L961" s="4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7.75" customHeight="1">
      <c r="A962" s="133"/>
      <c r="B962" s="79"/>
      <c r="C962" s="121"/>
      <c r="D962" s="134" t="s">
        <v>243</v>
      </c>
      <c r="E962" s="512">
        <v>0</v>
      </c>
      <c r="F962" s="45"/>
      <c r="G962" s="45"/>
      <c r="H962" s="45"/>
      <c r="I962" s="45"/>
      <c r="J962" s="45">
        <f t="shared" si="36"/>
        <v>0</v>
      </c>
      <c r="K962" s="45" t="e">
        <f t="shared" si="37"/>
        <v>#DIV/0!</v>
      </c>
      <c r="L962" s="4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7.75" customHeight="1">
      <c r="A963" s="133"/>
      <c r="B963" s="79"/>
      <c r="C963" s="121"/>
      <c r="D963" s="134" t="s">
        <v>246</v>
      </c>
      <c r="E963" s="512">
        <v>0</v>
      </c>
      <c r="F963" s="45"/>
      <c r="G963" s="45"/>
      <c r="H963" s="45"/>
      <c r="I963" s="45"/>
      <c r="J963" s="45">
        <f t="shared" si="36"/>
        <v>0</v>
      </c>
      <c r="K963" s="45" t="e">
        <f t="shared" si="37"/>
        <v>#DIV/0!</v>
      </c>
      <c r="L963" s="4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7.75" customHeight="1">
      <c r="A964" s="133"/>
      <c r="B964" s="79"/>
      <c r="C964" s="121"/>
      <c r="D964" s="134" t="s">
        <v>249</v>
      </c>
      <c r="E964" s="512">
        <v>0</v>
      </c>
      <c r="F964" s="45"/>
      <c r="G964" s="45"/>
      <c r="H964" s="45"/>
      <c r="I964" s="45"/>
      <c r="J964" s="45">
        <f t="shared" si="36"/>
        <v>0</v>
      </c>
      <c r="K964" s="45" t="e">
        <f t="shared" si="37"/>
        <v>#DIV/0!</v>
      </c>
      <c r="L964" s="4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7.75" customHeight="1">
      <c r="A965" s="133"/>
      <c r="B965" s="79"/>
      <c r="C965" s="121"/>
      <c r="D965" s="134" t="s">
        <v>253</v>
      </c>
      <c r="E965" s="512">
        <v>0</v>
      </c>
      <c r="F965" s="45"/>
      <c r="G965" s="45"/>
      <c r="H965" s="45"/>
      <c r="I965" s="45"/>
      <c r="J965" s="45">
        <f t="shared" si="36"/>
        <v>0</v>
      </c>
      <c r="K965" s="45" t="e">
        <f t="shared" si="37"/>
        <v>#DIV/0!</v>
      </c>
      <c r="L965" s="4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7.75" customHeight="1">
      <c r="A966" s="133"/>
      <c r="B966" s="79"/>
      <c r="C966" s="121"/>
      <c r="D966" s="134" t="s">
        <v>256</v>
      </c>
      <c r="E966" s="512">
        <v>0</v>
      </c>
      <c r="F966" s="45"/>
      <c r="G966" s="45"/>
      <c r="H966" s="45"/>
      <c r="I966" s="45"/>
      <c r="J966" s="45">
        <f t="shared" si="36"/>
        <v>0</v>
      </c>
      <c r="K966" s="45" t="e">
        <f t="shared" si="37"/>
        <v>#DIV/0!</v>
      </c>
      <c r="L966" s="4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7.75" customHeight="1">
      <c r="A967" s="133"/>
      <c r="B967" s="79"/>
      <c r="C967" s="121"/>
      <c r="D967" s="134" t="s">
        <v>259</v>
      </c>
      <c r="E967" s="512">
        <v>0</v>
      </c>
      <c r="F967" s="45"/>
      <c r="G967" s="45"/>
      <c r="H967" s="45"/>
      <c r="I967" s="45"/>
      <c r="J967" s="45">
        <f t="shared" si="36"/>
        <v>0</v>
      </c>
      <c r="K967" s="45" t="e">
        <f t="shared" si="37"/>
        <v>#DIV/0!</v>
      </c>
      <c r="L967" s="4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7.75" customHeight="1">
      <c r="A968" s="133"/>
      <c r="B968" s="79"/>
      <c r="C968" s="121"/>
      <c r="D968" s="134" t="s">
        <v>261</v>
      </c>
      <c r="E968" s="512">
        <v>0</v>
      </c>
      <c r="F968" s="45"/>
      <c r="G968" s="45"/>
      <c r="H968" s="45"/>
      <c r="I968" s="45"/>
      <c r="J968" s="45">
        <f t="shared" si="36"/>
        <v>0</v>
      </c>
      <c r="K968" s="45" t="e">
        <f t="shared" si="37"/>
        <v>#DIV/0!</v>
      </c>
      <c r="L968" s="4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7.75" customHeight="1">
      <c r="A969" s="133"/>
      <c r="B969" s="79"/>
      <c r="C969" s="121"/>
      <c r="D969" s="134" t="s">
        <v>263</v>
      </c>
      <c r="E969" s="512">
        <v>0</v>
      </c>
      <c r="F969" s="45"/>
      <c r="G969" s="45"/>
      <c r="H969" s="45"/>
      <c r="I969" s="45"/>
      <c r="J969" s="45">
        <f t="shared" si="36"/>
        <v>0</v>
      </c>
      <c r="K969" s="45" t="e">
        <f t="shared" si="37"/>
        <v>#DIV/0!</v>
      </c>
      <c r="L969" s="4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7.75" customHeight="1">
      <c r="A970" s="133"/>
      <c r="B970" s="79"/>
      <c r="C970" s="121"/>
      <c r="D970" s="134" t="s">
        <v>265</v>
      </c>
      <c r="E970" s="512">
        <v>0</v>
      </c>
      <c r="F970" s="45"/>
      <c r="G970" s="45"/>
      <c r="H970" s="45"/>
      <c r="I970" s="45"/>
      <c r="J970" s="45">
        <f t="shared" si="36"/>
        <v>0</v>
      </c>
      <c r="K970" s="45" t="e">
        <f t="shared" si="37"/>
        <v>#DIV/0!</v>
      </c>
      <c r="L970" s="4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7.75" customHeight="1">
      <c r="A971" s="133"/>
      <c r="B971" s="79"/>
      <c r="C971" s="121"/>
      <c r="D971" s="134" t="s">
        <v>269</v>
      </c>
      <c r="E971" s="512">
        <v>0</v>
      </c>
      <c r="F971" s="45"/>
      <c r="G971" s="45"/>
      <c r="H971" s="45"/>
      <c r="I971" s="45"/>
      <c r="J971" s="45">
        <f t="shared" si="36"/>
        <v>0</v>
      </c>
      <c r="K971" s="45" t="e">
        <f t="shared" si="37"/>
        <v>#DIV/0!</v>
      </c>
      <c r="L971" s="4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7.75" customHeight="1">
      <c r="A972" s="133"/>
      <c r="B972" s="79"/>
      <c r="C972" s="121"/>
      <c r="D972" s="134" t="s">
        <v>274</v>
      </c>
      <c r="E972" s="512">
        <v>0</v>
      </c>
      <c r="F972" s="45"/>
      <c r="G972" s="45"/>
      <c r="H972" s="45"/>
      <c r="I972" s="45"/>
      <c r="J972" s="45">
        <f t="shared" si="36"/>
        <v>0</v>
      </c>
      <c r="K972" s="45" t="e">
        <f t="shared" si="37"/>
        <v>#DIV/0!</v>
      </c>
      <c r="L972" s="4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7.75" customHeight="1">
      <c r="A973" s="133"/>
      <c r="B973" s="79"/>
      <c r="C973" s="121"/>
      <c r="D973" s="134" t="s">
        <v>277</v>
      </c>
      <c r="E973" s="512">
        <v>0</v>
      </c>
      <c r="F973" s="45"/>
      <c r="G973" s="45"/>
      <c r="H973" s="45"/>
      <c r="I973" s="45"/>
      <c r="J973" s="45">
        <f t="shared" si="36"/>
        <v>0</v>
      </c>
      <c r="K973" s="45" t="e">
        <f t="shared" si="37"/>
        <v>#DIV/0!</v>
      </c>
      <c r="L973" s="4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7.75" customHeight="1">
      <c r="A974" s="133"/>
      <c r="B974" s="79"/>
      <c r="C974" s="121"/>
      <c r="D974" s="134" t="s">
        <v>279</v>
      </c>
      <c r="E974" s="512">
        <v>0</v>
      </c>
      <c r="F974" s="45"/>
      <c r="G974" s="45"/>
      <c r="H974" s="45"/>
      <c r="I974" s="45"/>
      <c r="J974" s="45">
        <f t="shared" si="36"/>
        <v>0</v>
      </c>
      <c r="K974" s="45" t="e">
        <f t="shared" si="37"/>
        <v>#DIV/0!</v>
      </c>
      <c r="L974" s="4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7.75" customHeight="1">
      <c r="A975" s="133"/>
      <c r="B975" s="79"/>
      <c r="C975" s="121"/>
      <c r="D975" s="134" t="s">
        <v>283</v>
      </c>
      <c r="E975" s="512">
        <v>0</v>
      </c>
      <c r="F975" s="45"/>
      <c r="G975" s="45"/>
      <c r="H975" s="45"/>
      <c r="I975" s="45"/>
      <c r="J975" s="45">
        <f t="shared" si="36"/>
        <v>0</v>
      </c>
      <c r="K975" s="45" t="e">
        <f t="shared" si="37"/>
        <v>#DIV/0!</v>
      </c>
      <c r="L975" s="4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7.75" customHeight="1">
      <c r="A976" s="133"/>
      <c r="B976" s="79"/>
      <c r="C976" s="121"/>
      <c r="D976" s="134" t="s">
        <v>285</v>
      </c>
      <c r="E976" s="512">
        <v>0</v>
      </c>
      <c r="F976" s="45"/>
      <c r="G976" s="45"/>
      <c r="H976" s="45"/>
      <c r="I976" s="45"/>
      <c r="J976" s="45">
        <f t="shared" si="36"/>
        <v>0</v>
      </c>
      <c r="K976" s="45" t="e">
        <f t="shared" si="37"/>
        <v>#DIV/0!</v>
      </c>
      <c r="L976" s="4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7.75" customHeight="1">
      <c r="A977" s="133"/>
      <c r="B977" s="79"/>
      <c r="C977" s="121"/>
      <c r="D977" s="134" t="s">
        <v>287</v>
      </c>
      <c r="E977" s="512">
        <v>0</v>
      </c>
      <c r="F977" s="45"/>
      <c r="G977" s="45"/>
      <c r="H977" s="45"/>
      <c r="I977" s="45"/>
      <c r="J977" s="45">
        <f t="shared" si="36"/>
        <v>0</v>
      </c>
      <c r="K977" s="45" t="e">
        <f t="shared" si="37"/>
        <v>#DIV/0!</v>
      </c>
      <c r="L977" s="4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7.75" customHeight="1">
      <c r="A978" s="133"/>
      <c r="B978" s="79"/>
      <c r="C978" s="121"/>
      <c r="D978" s="134" t="s">
        <v>289</v>
      </c>
      <c r="E978" s="512">
        <v>0</v>
      </c>
      <c r="F978" s="45"/>
      <c r="G978" s="45"/>
      <c r="H978" s="45"/>
      <c r="I978" s="45"/>
      <c r="J978" s="45">
        <f t="shared" si="36"/>
        <v>0</v>
      </c>
      <c r="K978" s="45" t="e">
        <f t="shared" si="37"/>
        <v>#DIV/0!</v>
      </c>
      <c r="L978" s="4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7.75" customHeight="1">
      <c r="A979" s="133"/>
      <c r="B979" s="79"/>
      <c r="C979" s="121"/>
      <c r="D979" s="134" t="s">
        <v>291</v>
      </c>
      <c r="E979" s="512">
        <v>0</v>
      </c>
      <c r="F979" s="45"/>
      <c r="G979" s="45"/>
      <c r="H979" s="45"/>
      <c r="I979" s="45"/>
      <c r="J979" s="45">
        <f t="shared" si="36"/>
        <v>0</v>
      </c>
      <c r="K979" s="45" t="e">
        <f t="shared" si="37"/>
        <v>#DIV/0!</v>
      </c>
      <c r="L979" s="4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7.75" customHeight="1">
      <c r="A980" s="133"/>
      <c r="B980" s="79"/>
      <c r="C980" s="121"/>
      <c r="D980" s="134" t="s">
        <v>293</v>
      </c>
      <c r="E980" s="512">
        <v>0</v>
      </c>
      <c r="F980" s="45"/>
      <c r="G980" s="45"/>
      <c r="H980" s="45"/>
      <c r="I980" s="45"/>
      <c r="J980" s="45">
        <f t="shared" si="36"/>
        <v>0</v>
      </c>
      <c r="K980" s="45" t="e">
        <f t="shared" si="37"/>
        <v>#DIV/0!</v>
      </c>
      <c r="L980" s="4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7.75" customHeight="1">
      <c r="A981" s="133"/>
      <c r="B981" s="79"/>
      <c r="C981" s="121"/>
      <c r="D981" s="134" t="s">
        <v>295</v>
      </c>
      <c r="E981" s="512">
        <v>0</v>
      </c>
      <c r="F981" s="45"/>
      <c r="G981" s="45"/>
      <c r="H981" s="45"/>
      <c r="I981" s="45"/>
      <c r="J981" s="45">
        <f t="shared" si="36"/>
        <v>0</v>
      </c>
      <c r="K981" s="45" t="e">
        <f t="shared" si="37"/>
        <v>#DIV/0!</v>
      </c>
      <c r="L981" s="4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7.75" customHeight="1">
      <c r="A982" s="133"/>
      <c r="B982" s="79"/>
      <c r="C982" s="121"/>
      <c r="D982" s="134" t="s">
        <v>297</v>
      </c>
      <c r="E982" s="512">
        <v>0</v>
      </c>
      <c r="F982" s="45"/>
      <c r="G982" s="45"/>
      <c r="H982" s="45"/>
      <c r="I982" s="45"/>
      <c r="J982" s="45">
        <f t="shared" si="36"/>
        <v>0</v>
      </c>
      <c r="K982" s="45" t="e">
        <f t="shared" si="37"/>
        <v>#DIV/0!</v>
      </c>
      <c r="L982" s="4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7.75" customHeight="1">
      <c r="A983" s="133"/>
      <c r="B983" s="79"/>
      <c r="C983" s="121"/>
      <c r="D983" s="134" t="s">
        <v>299</v>
      </c>
      <c r="E983" s="512">
        <v>0</v>
      </c>
      <c r="F983" s="45"/>
      <c r="G983" s="45"/>
      <c r="H983" s="45"/>
      <c r="I983" s="45"/>
      <c r="J983" s="45">
        <f t="shared" si="36"/>
        <v>0</v>
      </c>
      <c r="K983" s="45" t="e">
        <f t="shared" si="37"/>
        <v>#DIV/0!</v>
      </c>
      <c r="L983" s="4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7.75" customHeight="1">
      <c r="A984" s="133"/>
      <c r="B984" s="79"/>
      <c r="C984" s="121"/>
      <c r="D984" s="134" t="s">
        <v>301</v>
      </c>
      <c r="E984" s="512">
        <v>0</v>
      </c>
      <c r="F984" s="45"/>
      <c r="G984" s="45"/>
      <c r="H984" s="45"/>
      <c r="I984" s="45"/>
      <c r="J984" s="45">
        <f t="shared" si="36"/>
        <v>0</v>
      </c>
      <c r="K984" s="45" t="e">
        <f t="shared" si="37"/>
        <v>#DIV/0!</v>
      </c>
      <c r="L984" s="4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7.75" customHeight="1">
      <c r="A985" s="133"/>
      <c r="B985" s="79"/>
      <c r="C985" s="121"/>
      <c r="D985" s="134" t="s">
        <v>302</v>
      </c>
      <c r="E985" s="512">
        <v>0</v>
      </c>
      <c r="F985" s="45"/>
      <c r="G985" s="45"/>
      <c r="H985" s="45"/>
      <c r="I985" s="45"/>
      <c r="J985" s="45">
        <f t="shared" si="36"/>
        <v>0</v>
      </c>
      <c r="K985" s="45" t="e">
        <f t="shared" si="37"/>
        <v>#DIV/0!</v>
      </c>
      <c r="L985" s="4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7.75" customHeight="1">
      <c r="A986" s="133"/>
      <c r="B986" s="79"/>
      <c r="C986" s="121"/>
      <c r="D986" s="134" t="s">
        <v>304</v>
      </c>
      <c r="E986" s="512">
        <v>0</v>
      </c>
      <c r="F986" s="45"/>
      <c r="G986" s="45"/>
      <c r="H986" s="45"/>
      <c r="I986" s="45"/>
      <c r="J986" s="45">
        <f t="shared" si="36"/>
        <v>0</v>
      </c>
      <c r="K986" s="45" t="e">
        <f t="shared" si="37"/>
        <v>#DIV/0!</v>
      </c>
      <c r="L986" s="4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7.75" customHeight="1">
      <c r="A987" s="133"/>
      <c r="B987" s="79"/>
      <c r="C987" s="121"/>
      <c r="D987" s="134" t="s">
        <v>306</v>
      </c>
      <c r="E987" s="512">
        <v>0</v>
      </c>
      <c r="F987" s="45"/>
      <c r="G987" s="45"/>
      <c r="H987" s="45"/>
      <c r="I987" s="45"/>
      <c r="J987" s="45">
        <f t="shared" si="36"/>
        <v>0</v>
      </c>
      <c r="K987" s="45" t="e">
        <f t="shared" si="37"/>
        <v>#DIV/0!</v>
      </c>
      <c r="L987" s="4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7.75" customHeight="1">
      <c r="A988" s="133"/>
      <c r="B988" s="79"/>
      <c r="C988" s="121"/>
      <c r="D988" s="134" t="s">
        <v>309</v>
      </c>
      <c r="E988" s="512">
        <v>0</v>
      </c>
      <c r="F988" s="45"/>
      <c r="G988" s="45"/>
      <c r="H988" s="45"/>
      <c r="I988" s="45"/>
      <c r="J988" s="45">
        <f t="shared" si="36"/>
        <v>0</v>
      </c>
      <c r="K988" s="45" t="e">
        <f t="shared" si="37"/>
        <v>#DIV/0!</v>
      </c>
      <c r="L988" s="4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7.75" customHeight="1">
      <c r="A989" s="133"/>
      <c r="B989" s="79"/>
      <c r="C989" s="121"/>
      <c r="D989" s="80" t="s">
        <v>41</v>
      </c>
      <c r="E989" s="485">
        <f>SUM(E948:E988)</f>
        <v>0</v>
      </c>
      <c r="F989" s="45"/>
      <c r="G989" s="45"/>
      <c r="H989" s="45"/>
      <c r="I989" s="45"/>
      <c r="J989" s="45">
        <f>SUM(J948:J988)</f>
        <v>0</v>
      </c>
      <c r="K989" s="45" t="e">
        <f t="shared" si="37"/>
        <v>#DIV/0!</v>
      </c>
      <c r="L989" s="4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306"/>
      <c r="B990" s="116"/>
      <c r="C990" s="121"/>
      <c r="D990" s="455"/>
      <c r="E990" s="433"/>
      <c r="F990" s="329"/>
      <c r="G990" s="94"/>
      <c r="H990" s="71"/>
      <c r="I990" s="71"/>
      <c r="J990" s="71"/>
      <c r="K990" s="71"/>
      <c r="L990" s="71"/>
      <c r="M990" s="71"/>
      <c r="N990" s="71"/>
      <c r="O990" s="71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39"/>
      <c r="B991" s="421" t="s">
        <v>179</v>
      </c>
      <c r="C991" s="422"/>
      <c r="D991" s="423"/>
      <c r="E991" s="70"/>
      <c r="F991" s="424"/>
      <c r="G991" s="70"/>
      <c r="H991" s="425"/>
      <c r="I991" s="426"/>
      <c r="J991" s="426"/>
      <c r="K991" s="426"/>
      <c r="L991" s="426"/>
      <c r="M991" s="420" t="s">
        <v>568</v>
      </c>
      <c r="N991" s="420" t="s">
        <v>568</v>
      </c>
      <c r="O991" s="420" t="s">
        <v>568</v>
      </c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77"/>
      <c r="B992" s="79" t="s">
        <v>133</v>
      </c>
      <c r="C992" s="465">
        <v>28000</v>
      </c>
      <c r="D992" s="455" t="s">
        <v>523</v>
      </c>
      <c r="E992" s="70"/>
      <c r="F992" s="424"/>
      <c r="G992" s="70"/>
      <c r="H992" s="71"/>
      <c r="I992" s="71"/>
      <c r="J992" s="71"/>
      <c r="K992" s="71"/>
      <c r="L992" s="71"/>
      <c r="M992" s="94"/>
      <c r="N992" s="94"/>
      <c r="O992" s="94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434"/>
      <c r="B993" s="79" t="s">
        <v>145</v>
      </c>
      <c r="C993" s="465">
        <v>4860</v>
      </c>
      <c r="D993" s="1136" t="s">
        <v>725</v>
      </c>
      <c r="E993" s="433"/>
      <c r="F993" s="329"/>
      <c r="G993" s="70"/>
      <c r="H993" s="71"/>
      <c r="I993" s="71"/>
      <c r="J993" s="71"/>
      <c r="K993" s="71"/>
      <c r="L993" s="71"/>
      <c r="M993" s="71"/>
      <c r="N993" s="71"/>
      <c r="O993" s="71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402"/>
      <c r="B994" s="79"/>
      <c r="C994" s="465"/>
      <c r="D994" s="1137"/>
      <c r="E994" s="433"/>
      <c r="F994" s="329"/>
      <c r="G994" s="70"/>
      <c r="H994" s="71"/>
      <c r="I994" s="71"/>
      <c r="J994" s="71"/>
      <c r="K994" s="71"/>
      <c r="L994" s="71"/>
      <c r="M994" s="71"/>
      <c r="N994" s="71"/>
      <c r="O994" s="71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402"/>
      <c r="B995" s="79" t="s">
        <v>151</v>
      </c>
      <c r="C995" s="465">
        <v>2135</v>
      </c>
      <c r="D995" s="455" t="s">
        <v>523</v>
      </c>
      <c r="E995" s="433"/>
      <c r="F995" s="329"/>
      <c r="G995" s="70"/>
      <c r="H995" s="71"/>
      <c r="I995" s="71"/>
      <c r="J995" s="71"/>
      <c r="K995" s="71"/>
      <c r="L995" s="71"/>
      <c r="M995" s="71"/>
      <c r="N995" s="71"/>
      <c r="O995" s="71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435"/>
      <c r="B996" s="79" t="s">
        <v>70</v>
      </c>
      <c r="C996" s="465">
        <f>SUM(C992:C995)</f>
        <v>34995</v>
      </c>
      <c r="D996" s="455" t="s">
        <v>523</v>
      </c>
      <c r="E996" s="433"/>
      <c r="F996" s="329"/>
      <c r="G996" s="94"/>
      <c r="H996" s="71"/>
      <c r="I996" s="71"/>
      <c r="J996" s="71"/>
      <c r="K996" s="71"/>
      <c r="L996" s="71"/>
      <c r="M996" s="71"/>
      <c r="N996" s="71"/>
      <c r="O996" s="71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7.75" customHeight="1">
      <c r="A997" s="133"/>
      <c r="B997" s="79"/>
      <c r="C997" s="121"/>
      <c r="D997" s="134" t="s">
        <v>202</v>
      </c>
      <c r="E997" s="512">
        <v>0</v>
      </c>
      <c r="F997" s="45"/>
      <c r="G997" s="45"/>
      <c r="H997" s="45"/>
      <c r="I997" s="45"/>
      <c r="J997" s="45">
        <f t="shared" ref="J997:J1037" si="38">SUM(E997:I997)</f>
        <v>0</v>
      </c>
      <c r="K997" s="45" t="e">
        <f t="shared" ref="K997:K1038" si="39">J997/E997</f>
        <v>#DIV/0!</v>
      </c>
      <c r="L997" s="4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7.75" customHeight="1">
      <c r="A998" s="133"/>
      <c r="B998" s="79"/>
      <c r="C998" s="121"/>
      <c r="D998" s="134" t="s">
        <v>205</v>
      </c>
      <c r="E998" s="512">
        <v>0</v>
      </c>
      <c r="F998" s="45"/>
      <c r="G998" s="45"/>
      <c r="H998" s="45"/>
      <c r="I998" s="45"/>
      <c r="J998" s="45">
        <f t="shared" si="38"/>
        <v>0</v>
      </c>
      <c r="K998" s="45" t="e">
        <f t="shared" si="39"/>
        <v>#DIV/0!</v>
      </c>
      <c r="L998" s="4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7.75" customHeight="1">
      <c r="A999" s="133"/>
      <c r="B999" s="79"/>
      <c r="C999" s="121"/>
      <c r="D999" s="134" t="s">
        <v>210</v>
      </c>
      <c r="E999" s="512">
        <v>0</v>
      </c>
      <c r="F999" s="45"/>
      <c r="G999" s="45"/>
      <c r="H999" s="45"/>
      <c r="I999" s="45"/>
      <c r="J999" s="45">
        <f t="shared" si="38"/>
        <v>0</v>
      </c>
      <c r="K999" s="45" t="e">
        <f t="shared" si="39"/>
        <v>#DIV/0!</v>
      </c>
      <c r="L999" s="4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7.75" customHeight="1">
      <c r="A1000" s="133"/>
      <c r="B1000" s="79"/>
      <c r="C1000" s="121"/>
      <c r="D1000" s="134" t="s">
        <v>213</v>
      </c>
      <c r="E1000" s="512">
        <v>0</v>
      </c>
      <c r="F1000" s="45"/>
      <c r="G1000" s="45"/>
      <c r="H1000" s="45"/>
      <c r="I1000" s="45"/>
      <c r="J1000" s="45">
        <f t="shared" si="38"/>
        <v>0</v>
      </c>
      <c r="K1000" s="45" t="e">
        <f t="shared" si="39"/>
        <v>#DIV/0!</v>
      </c>
      <c r="L1000" s="4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  <row r="1001" spans="1:26" ht="27.75" customHeight="1">
      <c r="A1001" s="133"/>
      <c r="B1001" s="79"/>
      <c r="C1001" s="121"/>
      <c r="D1001" s="134" t="s">
        <v>216</v>
      </c>
      <c r="E1001" s="512">
        <v>0</v>
      </c>
      <c r="F1001" s="45"/>
      <c r="G1001" s="45"/>
      <c r="H1001" s="45"/>
      <c r="I1001" s="45"/>
      <c r="J1001" s="45">
        <f t="shared" si="38"/>
        <v>0</v>
      </c>
      <c r="K1001" s="45" t="e">
        <f t="shared" si="39"/>
        <v>#DIV/0!</v>
      </c>
      <c r="L1001" s="45"/>
      <c r="M1001" s="5"/>
      <c r="N1001" s="5"/>
      <c r="O1001" s="5"/>
      <c r="P1001" s="5"/>
      <c r="Q1001" s="5"/>
      <c r="R1001" s="5"/>
      <c r="S1001" s="5"/>
      <c r="T1001" s="5"/>
      <c r="U1001" s="5"/>
      <c r="V1001" s="5"/>
      <c r="W1001" s="5"/>
      <c r="X1001" s="5"/>
      <c r="Y1001" s="5"/>
      <c r="Z1001" s="5"/>
    </row>
    <row r="1002" spans="1:26" ht="27.75" customHeight="1">
      <c r="A1002" s="133"/>
      <c r="B1002" s="79"/>
      <c r="C1002" s="121"/>
      <c r="D1002" s="134" t="s">
        <v>218</v>
      </c>
      <c r="E1002" s="512">
        <v>0</v>
      </c>
      <c r="F1002" s="45"/>
      <c r="G1002" s="45"/>
      <c r="H1002" s="45"/>
      <c r="I1002" s="45"/>
      <c r="J1002" s="45">
        <f t="shared" si="38"/>
        <v>0</v>
      </c>
      <c r="K1002" s="45" t="e">
        <f t="shared" si="39"/>
        <v>#DIV/0!</v>
      </c>
      <c r="L1002" s="45"/>
      <c r="M1002" s="5"/>
      <c r="N1002" s="5"/>
      <c r="O1002" s="5"/>
      <c r="P1002" s="5"/>
      <c r="Q1002" s="5"/>
      <c r="R1002" s="5"/>
      <c r="S1002" s="5"/>
      <c r="T1002" s="5"/>
      <c r="U1002" s="5"/>
      <c r="V1002" s="5"/>
      <c r="W1002" s="5"/>
      <c r="X1002" s="5"/>
      <c r="Y1002" s="5"/>
      <c r="Z1002" s="5"/>
    </row>
    <row r="1003" spans="1:26" ht="27.75" customHeight="1">
      <c r="A1003" s="133"/>
      <c r="B1003" s="79"/>
      <c r="C1003" s="121"/>
      <c r="D1003" s="134" t="s">
        <v>220</v>
      </c>
      <c r="E1003" s="512">
        <v>0</v>
      </c>
      <c r="F1003" s="45"/>
      <c r="G1003" s="45"/>
      <c r="H1003" s="45"/>
      <c r="I1003" s="45"/>
      <c r="J1003" s="45">
        <f t="shared" si="38"/>
        <v>0</v>
      </c>
      <c r="K1003" s="45" t="e">
        <f t="shared" si="39"/>
        <v>#DIV/0!</v>
      </c>
      <c r="L1003" s="45"/>
      <c r="M1003" s="5"/>
      <c r="N1003" s="5"/>
      <c r="O1003" s="5"/>
      <c r="P1003" s="5"/>
      <c r="Q1003" s="5"/>
      <c r="R1003" s="5"/>
      <c r="S1003" s="5"/>
      <c r="T1003" s="5"/>
      <c r="U1003" s="5"/>
      <c r="V1003" s="5"/>
      <c r="W1003" s="5"/>
      <c r="X1003" s="5"/>
      <c r="Y1003" s="5"/>
      <c r="Z1003" s="5"/>
    </row>
    <row r="1004" spans="1:26" ht="27.75" customHeight="1">
      <c r="A1004" s="133"/>
      <c r="B1004" s="79"/>
      <c r="C1004" s="121"/>
      <c r="D1004" s="134" t="s">
        <v>223</v>
      </c>
      <c r="E1004" s="512">
        <v>0</v>
      </c>
      <c r="F1004" s="45"/>
      <c r="G1004" s="45"/>
      <c r="H1004" s="45"/>
      <c r="I1004" s="45"/>
      <c r="J1004" s="45">
        <f t="shared" si="38"/>
        <v>0</v>
      </c>
      <c r="K1004" s="45" t="e">
        <f t="shared" si="39"/>
        <v>#DIV/0!</v>
      </c>
      <c r="L1004" s="45"/>
      <c r="M1004" s="5"/>
      <c r="N1004" s="5"/>
      <c r="O1004" s="5"/>
      <c r="P1004" s="5"/>
      <c r="Q1004" s="5"/>
      <c r="R1004" s="5"/>
      <c r="S1004" s="5"/>
      <c r="T1004" s="5"/>
      <c r="U1004" s="5"/>
      <c r="V1004" s="5"/>
      <c r="W1004" s="5"/>
      <c r="X1004" s="5"/>
      <c r="Y1004" s="5"/>
      <c r="Z1004" s="5"/>
    </row>
    <row r="1005" spans="1:26" ht="27.75" customHeight="1">
      <c r="A1005" s="133"/>
      <c r="B1005" s="79"/>
      <c r="C1005" s="121"/>
      <c r="D1005" s="134" t="s">
        <v>225</v>
      </c>
      <c r="E1005" s="512">
        <v>0</v>
      </c>
      <c r="F1005" s="45"/>
      <c r="G1005" s="45"/>
      <c r="H1005" s="45"/>
      <c r="I1005" s="45"/>
      <c r="J1005" s="45">
        <f t="shared" si="38"/>
        <v>0</v>
      </c>
      <c r="K1005" s="45" t="e">
        <f t="shared" si="39"/>
        <v>#DIV/0!</v>
      </c>
      <c r="L1005" s="45"/>
      <c r="M1005" s="5"/>
      <c r="N1005" s="5"/>
      <c r="O1005" s="5"/>
      <c r="P1005" s="5"/>
      <c r="Q1005" s="5"/>
      <c r="R1005" s="5"/>
      <c r="S1005" s="5"/>
      <c r="T1005" s="5"/>
      <c r="U1005" s="5"/>
      <c r="V1005" s="5"/>
      <c r="W1005" s="5"/>
      <c r="X1005" s="5"/>
      <c r="Y1005" s="5"/>
      <c r="Z1005" s="5"/>
    </row>
    <row r="1006" spans="1:26" ht="27.75" customHeight="1">
      <c r="A1006" s="133"/>
      <c r="B1006" s="79"/>
      <c r="C1006" s="121"/>
      <c r="D1006" s="134" t="s">
        <v>227</v>
      </c>
      <c r="E1006" s="512">
        <v>0</v>
      </c>
      <c r="F1006" s="45"/>
      <c r="G1006" s="45"/>
      <c r="H1006" s="45"/>
      <c r="I1006" s="45"/>
      <c r="J1006" s="45">
        <f t="shared" si="38"/>
        <v>0</v>
      </c>
      <c r="K1006" s="45" t="e">
        <f t="shared" si="39"/>
        <v>#DIV/0!</v>
      </c>
      <c r="L1006" s="45"/>
      <c r="M1006" s="5"/>
      <c r="N1006" s="5"/>
      <c r="O1006" s="5"/>
      <c r="P1006" s="5"/>
      <c r="Q1006" s="5"/>
      <c r="R1006" s="5"/>
      <c r="S1006" s="5"/>
      <c r="T1006" s="5"/>
      <c r="U1006" s="5"/>
      <c r="V1006" s="5"/>
      <c r="W1006" s="5"/>
      <c r="X1006" s="5"/>
      <c r="Y1006" s="5"/>
      <c r="Z1006" s="5"/>
    </row>
    <row r="1007" spans="1:26" ht="27.75" customHeight="1">
      <c r="A1007" s="133"/>
      <c r="B1007" s="79"/>
      <c r="C1007" s="121"/>
      <c r="D1007" s="134" t="s">
        <v>229</v>
      </c>
      <c r="E1007" s="512">
        <v>0</v>
      </c>
      <c r="F1007" s="45"/>
      <c r="G1007" s="45"/>
      <c r="H1007" s="45"/>
      <c r="I1007" s="45"/>
      <c r="J1007" s="45">
        <f t="shared" si="38"/>
        <v>0</v>
      </c>
      <c r="K1007" s="45" t="e">
        <f t="shared" si="39"/>
        <v>#DIV/0!</v>
      </c>
      <c r="L1007" s="45"/>
      <c r="M1007" s="5"/>
      <c r="N1007" s="5"/>
      <c r="O1007" s="5"/>
      <c r="P1007" s="5"/>
      <c r="Q1007" s="5"/>
      <c r="R1007" s="5"/>
      <c r="S1007" s="5"/>
      <c r="T1007" s="5"/>
      <c r="U1007" s="5"/>
      <c r="V1007" s="5"/>
      <c r="W1007" s="5"/>
      <c r="X1007" s="5"/>
      <c r="Y1007" s="5"/>
      <c r="Z1007" s="5"/>
    </row>
    <row r="1008" spans="1:26" ht="27.75" customHeight="1">
      <c r="A1008" s="133"/>
      <c r="B1008" s="79"/>
      <c r="C1008" s="121"/>
      <c r="D1008" s="134" t="s">
        <v>234</v>
      </c>
      <c r="E1008" s="512">
        <v>0</v>
      </c>
      <c r="F1008" s="45"/>
      <c r="G1008" s="45"/>
      <c r="H1008" s="45"/>
      <c r="I1008" s="45"/>
      <c r="J1008" s="45">
        <f t="shared" si="38"/>
        <v>0</v>
      </c>
      <c r="K1008" s="45" t="e">
        <f t="shared" si="39"/>
        <v>#DIV/0!</v>
      </c>
      <c r="L1008" s="45"/>
      <c r="M1008" s="5"/>
      <c r="N1008" s="5"/>
      <c r="O1008" s="5"/>
      <c r="P1008" s="5"/>
      <c r="Q1008" s="5"/>
      <c r="R1008" s="5"/>
      <c r="S1008" s="5"/>
      <c r="T1008" s="5"/>
      <c r="U1008" s="5"/>
      <c r="V1008" s="5"/>
      <c r="W1008" s="5"/>
      <c r="X1008" s="5"/>
      <c r="Y1008" s="5"/>
      <c r="Z1008" s="5"/>
    </row>
    <row r="1009" spans="1:26" ht="27.75" customHeight="1">
      <c r="A1009" s="133"/>
      <c r="B1009" s="79"/>
      <c r="C1009" s="121"/>
      <c r="D1009" s="134" t="s">
        <v>236</v>
      </c>
      <c r="E1009" s="512">
        <v>0</v>
      </c>
      <c r="F1009" s="45"/>
      <c r="G1009" s="45"/>
      <c r="H1009" s="45"/>
      <c r="I1009" s="45"/>
      <c r="J1009" s="45">
        <f t="shared" si="38"/>
        <v>0</v>
      </c>
      <c r="K1009" s="45" t="e">
        <f t="shared" si="39"/>
        <v>#DIV/0!</v>
      </c>
      <c r="L1009" s="45"/>
      <c r="M1009" s="5"/>
      <c r="N1009" s="5"/>
      <c r="O1009" s="5"/>
      <c r="P1009" s="5"/>
      <c r="Q1009" s="5"/>
      <c r="R1009" s="5"/>
      <c r="S1009" s="5"/>
      <c r="T1009" s="5"/>
      <c r="U1009" s="5"/>
      <c r="V1009" s="5"/>
      <c r="W1009" s="5"/>
      <c r="X1009" s="5"/>
      <c r="Y1009" s="5"/>
      <c r="Z1009" s="5"/>
    </row>
    <row r="1010" spans="1:26" ht="27.75" customHeight="1">
      <c r="A1010" s="133"/>
      <c r="B1010" s="79"/>
      <c r="C1010" s="121"/>
      <c r="D1010" s="134" t="s">
        <v>241</v>
      </c>
      <c r="E1010" s="512">
        <v>0</v>
      </c>
      <c r="F1010" s="45"/>
      <c r="G1010" s="45"/>
      <c r="H1010" s="45"/>
      <c r="I1010" s="45"/>
      <c r="J1010" s="45">
        <f t="shared" si="38"/>
        <v>0</v>
      </c>
      <c r="K1010" s="45" t="e">
        <f t="shared" si="39"/>
        <v>#DIV/0!</v>
      </c>
      <c r="L1010" s="45"/>
      <c r="M1010" s="5"/>
      <c r="N1010" s="5"/>
      <c r="O1010" s="5"/>
      <c r="P1010" s="5"/>
      <c r="Q1010" s="5"/>
      <c r="R1010" s="5"/>
      <c r="S1010" s="5"/>
      <c r="T1010" s="5"/>
      <c r="U1010" s="5"/>
      <c r="V1010" s="5"/>
      <c r="W1010" s="5"/>
      <c r="X1010" s="5"/>
      <c r="Y1010" s="5"/>
      <c r="Z1010" s="5"/>
    </row>
    <row r="1011" spans="1:26" ht="27.75" customHeight="1">
      <c r="A1011" s="133"/>
      <c r="B1011" s="79"/>
      <c r="C1011" s="121"/>
      <c r="D1011" s="134" t="s">
        <v>243</v>
      </c>
      <c r="E1011" s="512">
        <v>0</v>
      </c>
      <c r="F1011" s="45"/>
      <c r="G1011" s="45"/>
      <c r="H1011" s="45"/>
      <c r="I1011" s="45"/>
      <c r="J1011" s="45">
        <f t="shared" si="38"/>
        <v>0</v>
      </c>
      <c r="K1011" s="45" t="e">
        <f t="shared" si="39"/>
        <v>#DIV/0!</v>
      </c>
      <c r="L1011" s="45"/>
      <c r="M1011" s="5"/>
      <c r="N1011" s="5"/>
      <c r="O1011" s="5"/>
      <c r="P1011" s="5"/>
      <c r="Q1011" s="5"/>
      <c r="R1011" s="5"/>
      <c r="S1011" s="5"/>
      <c r="T1011" s="5"/>
      <c r="U1011" s="5"/>
      <c r="V1011" s="5"/>
      <c r="W1011" s="5"/>
      <c r="X1011" s="5"/>
      <c r="Y1011" s="5"/>
      <c r="Z1011" s="5"/>
    </row>
    <row r="1012" spans="1:26" ht="27.75" customHeight="1">
      <c r="A1012" s="133"/>
      <c r="B1012" s="79"/>
      <c r="C1012" s="121"/>
      <c r="D1012" s="134" t="s">
        <v>246</v>
      </c>
      <c r="E1012" s="512">
        <v>0</v>
      </c>
      <c r="F1012" s="45"/>
      <c r="G1012" s="45"/>
      <c r="H1012" s="45"/>
      <c r="I1012" s="45"/>
      <c r="J1012" s="45">
        <f t="shared" si="38"/>
        <v>0</v>
      </c>
      <c r="K1012" s="45" t="e">
        <f t="shared" si="39"/>
        <v>#DIV/0!</v>
      </c>
      <c r="L1012" s="45"/>
      <c r="M1012" s="5"/>
      <c r="N1012" s="5"/>
      <c r="O1012" s="5"/>
      <c r="P1012" s="5"/>
      <c r="Q1012" s="5"/>
      <c r="R1012" s="5"/>
      <c r="S1012" s="5"/>
      <c r="T1012" s="5"/>
      <c r="U1012" s="5"/>
      <c r="V1012" s="5"/>
      <c r="W1012" s="5"/>
      <c r="X1012" s="5"/>
      <c r="Y1012" s="5"/>
      <c r="Z1012" s="5"/>
    </row>
    <row r="1013" spans="1:26" ht="27.75" customHeight="1">
      <c r="A1013" s="133"/>
      <c r="B1013" s="79"/>
      <c r="C1013" s="121"/>
      <c r="D1013" s="134" t="s">
        <v>249</v>
      </c>
      <c r="E1013" s="512">
        <v>0</v>
      </c>
      <c r="F1013" s="45"/>
      <c r="G1013" s="45"/>
      <c r="H1013" s="45"/>
      <c r="I1013" s="45"/>
      <c r="J1013" s="45">
        <f t="shared" si="38"/>
        <v>0</v>
      </c>
      <c r="K1013" s="45" t="e">
        <f t="shared" si="39"/>
        <v>#DIV/0!</v>
      </c>
      <c r="L1013" s="45"/>
      <c r="M1013" s="5"/>
      <c r="N1013" s="5"/>
      <c r="O1013" s="5"/>
      <c r="P1013" s="5"/>
      <c r="Q1013" s="5"/>
      <c r="R1013" s="5"/>
      <c r="S1013" s="5"/>
      <c r="T1013" s="5"/>
      <c r="U1013" s="5"/>
      <c r="V1013" s="5"/>
      <c r="W1013" s="5"/>
      <c r="X1013" s="5"/>
      <c r="Y1013" s="5"/>
      <c r="Z1013" s="5"/>
    </row>
    <row r="1014" spans="1:26" ht="27.75" customHeight="1">
      <c r="A1014" s="133"/>
      <c r="B1014" s="79"/>
      <c r="C1014" s="121"/>
      <c r="D1014" s="134" t="s">
        <v>253</v>
      </c>
      <c r="E1014" s="512">
        <v>0</v>
      </c>
      <c r="F1014" s="45"/>
      <c r="G1014" s="45"/>
      <c r="H1014" s="45"/>
      <c r="I1014" s="45"/>
      <c r="J1014" s="45">
        <f t="shared" si="38"/>
        <v>0</v>
      </c>
      <c r="K1014" s="45" t="e">
        <f t="shared" si="39"/>
        <v>#DIV/0!</v>
      </c>
      <c r="L1014" s="45"/>
      <c r="M1014" s="5"/>
      <c r="N1014" s="5"/>
      <c r="O1014" s="5"/>
      <c r="P1014" s="5"/>
      <c r="Q1014" s="5"/>
      <c r="R1014" s="5"/>
      <c r="S1014" s="5"/>
      <c r="T1014" s="5"/>
      <c r="U1014" s="5"/>
      <c r="V1014" s="5"/>
      <c r="W1014" s="5"/>
      <c r="X1014" s="5"/>
      <c r="Y1014" s="5"/>
      <c r="Z1014" s="5"/>
    </row>
    <row r="1015" spans="1:26" ht="27.75" customHeight="1">
      <c r="A1015" s="133"/>
      <c r="B1015" s="79"/>
      <c r="C1015" s="121"/>
      <c r="D1015" s="134" t="s">
        <v>256</v>
      </c>
      <c r="E1015" s="512">
        <v>0</v>
      </c>
      <c r="F1015" s="45"/>
      <c r="G1015" s="45"/>
      <c r="H1015" s="45"/>
      <c r="I1015" s="45"/>
      <c r="J1015" s="45">
        <f t="shared" si="38"/>
        <v>0</v>
      </c>
      <c r="K1015" s="45" t="e">
        <f t="shared" si="39"/>
        <v>#DIV/0!</v>
      </c>
      <c r="L1015" s="45"/>
      <c r="M1015" s="5"/>
      <c r="N1015" s="5"/>
      <c r="O1015" s="5"/>
      <c r="P1015" s="5"/>
      <c r="Q1015" s="5"/>
      <c r="R1015" s="5"/>
      <c r="S1015" s="5"/>
      <c r="T1015" s="5"/>
      <c r="U1015" s="5"/>
      <c r="V1015" s="5"/>
      <c r="W1015" s="5"/>
      <c r="X1015" s="5"/>
      <c r="Y1015" s="5"/>
      <c r="Z1015" s="5"/>
    </row>
    <row r="1016" spans="1:26" ht="27.75" customHeight="1">
      <c r="A1016" s="133"/>
      <c r="B1016" s="79"/>
      <c r="C1016" s="121"/>
      <c r="D1016" s="134" t="s">
        <v>259</v>
      </c>
      <c r="E1016" s="512">
        <v>0</v>
      </c>
      <c r="F1016" s="45"/>
      <c r="G1016" s="45"/>
      <c r="H1016" s="45"/>
      <c r="I1016" s="45"/>
      <c r="J1016" s="45">
        <f t="shared" si="38"/>
        <v>0</v>
      </c>
      <c r="K1016" s="45" t="e">
        <f t="shared" si="39"/>
        <v>#DIV/0!</v>
      </c>
      <c r="L1016" s="45"/>
      <c r="M1016" s="5"/>
      <c r="N1016" s="5"/>
      <c r="O1016" s="5"/>
      <c r="P1016" s="5"/>
      <c r="Q1016" s="5"/>
      <c r="R1016" s="5"/>
      <c r="S1016" s="5"/>
      <c r="T1016" s="5"/>
      <c r="U1016" s="5"/>
      <c r="V1016" s="5"/>
      <c r="W1016" s="5"/>
      <c r="X1016" s="5"/>
      <c r="Y1016" s="5"/>
      <c r="Z1016" s="5"/>
    </row>
    <row r="1017" spans="1:26" ht="27.75" customHeight="1">
      <c r="A1017" s="133"/>
      <c r="B1017" s="79"/>
      <c r="C1017" s="121"/>
      <c r="D1017" s="134" t="s">
        <v>261</v>
      </c>
      <c r="E1017" s="512">
        <v>0</v>
      </c>
      <c r="F1017" s="45"/>
      <c r="G1017" s="45"/>
      <c r="H1017" s="45"/>
      <c r="I1017" s="45"/>
      <c r="J1017" s="45">
        <f t="shared" si="38"/>
        <v>0</v>
      </c>
      <c r="K1017" s="45" t="e">
        <f t="shared" si="39"/>
        <v>#DIV/0!</v>
      </c>
      <c r="L1017" s="45"/>
      <c r="M1017" s="5"/>
      <c r="N1017" s="5"/>
      <c r="O1017" s="5"/>
      <c r="P1017" s="5"/>
      <c r="Q1017" s="5"/>
      <c r="R1017" s="5"/>
      <c r="S1017" s="5"/>
      <c r="T1017" s="5"/>
      <c r="U1017" s="5"/>
      <c r="V1017" s="5"/>
      <c r="W1017" s="5"/>
      <c r="X1017" s="5"/>
      <c r="Y1017" s="5"/>
      <c r="Z1017" s="5"/>
    </row>
    <row r="1018" spans="1:26" ht="27.75" customHeight="1">
      <c r="A1018" s="133"/>
      <c r="B1018" s="79"/>
      <c r="C1018" s="121"/>
      <c r="D1018" s="134" t="s">
        <v>263</v>
      </c>
      <c r="E1018" s="512">
        <v>0</v>
      </c>
      <c r="F1018" s="45"/>
      <c r="G1018" s="45"/>
      <c r="H1018" s="45"/>
      <c r="I1018" s="45"/>
      <c r="J1018" s="45">
        <f t="shared" si="38"/>
        <v>0</v>
      </c>
      <c r="K1018" s="45" t="e">
        <f t="shared" si="39"/>
        <v>#DIV/0!</v>
      </c>
      <c r="L1018" s="45"/>
      <c r="M1018" s="5"/>
      <c r="N1018" s="5"/>
      <c r="O1018" s="5"/>
      <c r="P1018" s="5"/>
      <c r="Q1018" s="5"/>
      <c r="R1018" s="5"/>
      <c r="S1018" s="5"/>
      <c r="T1018" s="5"/>
      <c r="U1018" s="5"/>
      <c r="V1018" s="5"/>
      <c r="W1018" s="5"/>
      <c r="X1018" s="5"/>
      <c r="Y1018" s="5"/>
      <c r="Z1018" s="5"/>
    </row>
    <row r="1019" spans="1:26" ht="27.75" customHeight="1">
      <c r="A1019" s="133"/>
      <c r="B1019" s="79"/>
      <c r="C1019" s="121"/>
      <c r="D1019" s="134" t="s">
        <v>265</v>
      </c>
      <c r="E1019" s="512">
        <v>0</v>
      </c>
      <c r="F1019" s="45"/>
      <c r="G1019" s="45"/>
      <c r="H1019" s="45"/>
      <c r="I1019" s="45"/>
      <c r="J1019" s="45">
        <f t="shared" si="38"/>
        <v>0</v>
      </c>
      <c r="K1019" s="45" t="e">
        <f t="shared" si="39"/>
        <v>#DIV/0!</v>
      </c>
      <c r="L1019" s="45"/>
      <c r="M1019" s="5"/>
      <c r="N1019" s="5"/>
      <c r="O1019" s="5"/>
      <c r="P1019" s="5"/>
      <c r="Q1019" s="5"/>
      <c r="R1019" s="5"/>
      <c r="S1019" s="5"/>
      <c r="T1019" s="5"/>
      <c r="U1019" s="5"/>
      <c r="V1019" s="5"/>
      <c r="W1019" s="5"/>
      <c r="X1019" s="5"/>
      <c r="Y1019" s="5"/>
      <c r="Z1019" s="5"/>
    </row>
    <row r="1020" spans="1:26" ht="27.75" customHeight="1">
      <c r="A1020" s="133"/>
      <c r="B1020" s="79"/>
      <c r="C1020" s="121"/>
      <c r="D1020" s="134" t="s">
        <v>269</v>
      </c>
      <c r="E1020" s="512">
        <v>0</v>
      </c>
      <c r="F1020" s="45"/>
      <c r="G1020" s="45"/>
      <c r="H1020" s="45"/>
      <c r="I1020" s="45"/>
      <c r="J1020" s="45">
        <f t="shared" si="38"/>
        <v>0</v>
      </c>
      <c r="K1020" s="45" t="e">
        <f t="shared" si="39"/>
        <v>#DIV/0!</v>
      </c>
      <c r="L1020" s="45"/>
      <c r="M1020" s="5"/>
      <c r="N1020" s="5"/>
      <c r="O1020" s="5"/>
      <c r="P1020" s="5"/>
      <c r="Q1020" s="5"/>
      <c r="R1020" s="5"/>
      <c r="S1020" s="5"/>
      <c r="T1020" s="5"/>
      <c r="U1020" s="5"/>
      <c r="V1020" s="5"/>
      <c r="W1020" s="5"/>
      <c r="X1020" s="5"/>
      <c r="Y1020" s="5"/>
      <c r="Z1020" s="5"/>
    </row>
    <row r="1021" spans="1:26" ht="27.75" customHeight="1">
      <c r="A1021" s="133"/>
      <c r="B1021" s="79"/>
      <c r="C1021" s="121"/>
      <c r="D1021" s="134" t="s">
        <v>274</v>
      </c>
      <c r="E1021" s="512">
        <v>0</v>
      </c>
      <c r="F1021" s="45"/>
      <c r="G1021" s="45"/>
      <c r="H1021" s="45"/>
      <c r="I1021" s="45"/>
      <c r="J1021" s="45">
        <f t="shared" si="38"/>
        <v>0</v>
      </c>
      <c r="K1021" s="45" t="e">
        <f t="shared" si="39"/>
        <v>#DIV/0!</v>
      </c>
      <c r="L1021" s="45"/>
      <c r="M1021" s="5"/>
      <c r="N1021" s="5"/>
      <c r="O1021" s="5"/>
      <c r="P1021" s="5"/>
      <c r="Q1021" s="5"/>
      <c r="R1021" s="5"/>
      <c r="S1021" s="5"/>
      <c r="T1021" s="5"/>
      <c r="U1021" s="5"/>
      <c r="V1021" s="5"/>
      <c r="W1021" s="5"/>
      <c r="X1021" s="5"/>
      <c r="Y1021" s="5"/>
      <c r="Z1021" s="5"/>
    </row>
    <row r="1022" spans="1:26" ht="27.75" customHeight="1">
      <c r="A1022" s="133"/>
      <c r="B1022" s="79"/>
      <c r="C1022" s="121"/>
      <c r="D1022" s="134" t="s">
        <v>277</v>
      </c>
      <c r="E1022" s="512">
        <v>0</v>
      </c>
      <c r="F1022" s="45"/>
      <c r="G1022" s="45"/>
      <c r="H1022" s="45"/>
      <c r="I1022" s="45"/>
      <c r="J1022" s="45">
        <f t="shared" si="38"/>
        <v>0</v>
      </c>
      <c r="K1022" s="45" t="e">
        <f t="shared" si="39"/>
        <v>#DIV/0!</v>
      </c>
      <c r="L1022" s="45"/>
      <c r="M1022" s="5"/>
      <c r="N1022" s="5"/>
      <c r="O1022" s="5"/>
      <c r="P1022" s="5"/>
      <c r="Q1022" s="5"/>
      <c r="R1022" s="5"/>
      <c r="S1022" s="5"/>
      <c r="T1022" s="5"/>
      <c r="U1022" s="5"/>
      <c r="V1022" s="5"/>
      <c r="W1022" s="5"/>
      <c r="X1022" s="5"/>
      <c r="Y1022" s="5"/>
      <c r="Z1022" s="5"/>
    </row>
    <row r="1023" spans="1:26" ht="27.75" customHeight="1">
      <c r="A1023" s="133"/>
      <c r="B1023" s="79"/>
      <c r="C1023" s="121"/>
      <c r="D1023" s="134" t="s">
        <v>279</v>
      </c>
      <c r="E1023" s="512">
        <v>0</v>
      </c>
      <c r="F1023" s="45"/>
      <c r="G1023" s="45"/>
      <c r="H1023" s="45"/>
      <c r="I1023" s="45"/>
      <c r="J1023" s="45">
        <f t="shared" si="38"/>
        <v>0</v>
      </c>
      <c r="K1023" s="45" t="e">
        <f t="shared" si="39"/>
        <v>#DIV/0!</v>
      </c>
      <c r="L1023" s="45"/>
      <c r="M1023" s="5"/>
      <c r="N1023" s="5"/>
      <c r="O1023" s="5"/>
      <c r="P1023" s="5"/>
      <c r="Q1023" s="5"/>
      <c r="R1023" s="5"/>
      <c r="S1023" s="5"/>
      <c r="T1023" s="5"/>
      <c r="U1023" s="5"/>
      <c r="V1023" s="5"/>
      <c r="W1023" s="5"/>
      <c r="X1023" s="5"/>
      <c r="Y1023" s="5"/>
      <c r="Z1023" s="5"/>
    </row>
    <row r="1024" spans="1:26" ht="27.75" customHeight="1">
      <c r="A1024" s="133"/>
      <c r="B1024" s="79"/>
      <c r="C1024" s="121"/>
      <c r="D1024" s="134" t="s">
        <v>283</v>
      </c>
      <c r="E1024" s="512">
        <v>0</v>
      </c>
      <c r="F1024" s="45"/>
      <c r="G1024" s="45"/>
      <c r="H1024" s="45"/>
      <c r="I1024" s="45"/>
      <c r="J1024" s="45">
        <f t="shared" si="38"/>
        <v>0</v>
      </c>
      <c r="K1024" s="45" t="e">
        <f t="shared" si="39"/>
        <v>#DIV/0!</v>
      </c>
      <c r="L1024" s="45"/>
      <c r="M1024" s="5"/>
      <c r="N1024" s="5"/>
      <c r="O1024" s="5"/>
      <c r="P1024" s="5"/>
      <c r="Q1024" s="5"/>
      <c r="R1024" s="5"/>
      <c r="S1024" s="5"/>
      <c r="T1024" s="5"/>
      <c r="U1024" s="5"/>
      <c r="V1024" s="5"/>
      <c r="W1024" s="5"/>
      <c r="X1024" s="5"/>
      <c r="Y1024" s="5"/>
      <c r="Z1024" s="5"/>
    </row>
    <row r="1025" spans="1:26" ht="27.75" customHeight="1">
      <c r="A1025" s="133"/>
      <c r="B1025" s="79"/>
      <c r="C1025" s="121"/>
      <c r="D1025" s="134" t="s">
        <v>285</v>
      </c>
      <c r="E1025" s="512">
        <v>0</v>
      </c>
      <c r="F1025" s="45"/>
      <c r="G1025" s="45"/>
      <c r="H1025" s="45"/>
      <c r="I1025" s="45"/>
      <c r="J1025" s="45">
        <f t="shared" si="38"/>
        <v>0</v>
      </c>
      <c r="K1025" s="45" t="e">
        <f t="shared" si="39"/>
        <v>#DIV/0!</v>
      </c>
      <c r="L1025" s="45"/>
      <c r="M1025" s="5"/>
      <c r="N1025" s="5"/>
      <c r="O1025" s="5"/>
      <c r="P1025" s="5"/>
      <c r="Q1025" s="5"/>
      <c r="R1025" s="5"/>
      <c r="S1025" s="5"/>
      <c r="T1025" s="5"/>
      <c r="U1025" s="5"/>
      <c r="V1025" s="5"/>
      <c r="W1025" s="5"/>
      <c r="X1025" s="5"/>
      <c r="Y1025" s="5"/>
      <c r="Z1025" s="5"/>
    </row>
    <row r="1026" spans="1:26" ht="27.75" customHeight="1">
      <c r="A1026" s="133"/>
      <c r="B1026" s="79"/>
      <c r="C1026" s="121"/>
      <c r="D1026" s="134" t="s">
        <v>287</v>
      </c>
      <c r="E1026" s="512">
        <v>0</v>
      </c>
      <c r="F1026" s="45"/>
      <c r="G1026" s="45"/>
      <c r="H1026" s="45"/>
      <c r="I1026" s="45"/>
      <c r="J1026" s="45">
        <f t="shared" si="38"/>
        <v>0</v>
      </c>
      <c r="K1026" s="45" t="e">
        <f t="shared" si="39"/>
        <v>#DIV/0!</v>
      </c>
      <c r="L1026" s="45"/>
      <c r="M1026" s="5"/>
      <c r="N1026" s="5"/>
      <c r="O1026" s="5"/>
      <c r="P1026" s="5"/>
      <c r="Q1026" s="5"/>
      <c r="R1026" s="5"/>
      <c r="S1026" s="5"/>
      <c r="T1026" s="5"/>
      <c r="U1026" s="5"/>
      <c r="V1026" s="5"/>
      <c r="W1026" s="5"/>
      <c r="X1026" s="5"/>
      <c r="Y1026" s="5"/>
      <c r="Z1026" s="5"/>
    </row>
    <row r="1027" spans="1:26" ht="27.75" customHeight="1">
      <c r="A1027" s="133"/>
      <c r="B1027" s="79"/>
      <c r="C1027" s="121"/>
      <c r="D1027" s="134" t="s">
        <v>289</v>
      </c>
      <c r="E1027" s="512">
        <v>0</v>
      </c>
      <c r="F1027" s="45"/>
      <c r="G1027" s="45"/>
      <c r="H1027" s="45"/>
      <c r="I1027" s="45"/>
      <c r="J1027" s="45">
        <f t="shared" si="38"/>
        <v>0</v>
      </c>
      <c r="K1027" s="45" t="e">
        <f t="shared" si="39"/>
        <v>#DIV/0!</v>
      </c>
      <c r="L1027" s="45"/>
      <c r="M1027" s="5"/>
      <c r="N1027" s="5"/>
      <c r="O1027" s="5"/>
      <c r="P1027" s="5"/>
      <c r="Q1027" s="5"/>
      <c r="R1027" s="5"/>
      <c r="S1027" s="5"/>
      <c r="T1027" s="5"/>
      <c r="U1027" s="5"/>
      <c r="V1027" s="5"/>
      <c r="W1027" s="5"/>
      <c r="X1027" s="5"/>
      <c r="Y1027" s="5"/>
      <c r="Z1027" s="5"/>
    </row>
    <row r="1028" spans="1:26" ht="27.75" customHeight="1">
      <c r="A1028" s="133"/>
      <c r="B1028" s="79"/>
      <c r="C1028" s="121"/>
      <c r="D1028" s="134" t="s">
        <v>291</v>
      </c>
      <c r="E1028" s="512">
        <v>0</v>
      </c>
      <c r="F1028" s="45"/>
      <c r="G1028" s="45"/>
      <c r="H1028" s="45"/>
      <c r="I1028" s="45"/>
      <c r="J1028" s="45">
        <f t="shared" si="38"/>
        <v>0</v>
      </c>
      <c r="K1028" s="45" t="e">
        <f t="shared" si="39"/>
        <v>#DIV/0!</v>
      </c>
      <c r="L1028" s="45"/>
      <c r="M1028" s="5"/>
      <c r="N1028" s="5"/>
      <c r="O1028" s="5"/>
      <c r="P1028" s="5"/>
      <c r="Q1028" s="5"/>
      <c r="R1028" s="5"/>
      <c r="S1028" s="5"/>
      <c r="T1028" s="5"/>
      <c r="U1028" s="5"/>
      <c r="V1028" s="5"/>
      <c r="W1028" s="5"/>
      <c r="X1028" s="5"/>
      <c r="Y1028" s="5"/>
      <c r="Z1028" s="5"/>
    </row>
    <row r="1029" spans="1:26" ht="27.75" customHeight="1">
      <c r="A1029" s="133"/>
      <c r="B1029" s="79"/>
      <c r="C1029" s="121"/>
      <c r="D1029" s="134" t="s">
        <v>293</v>
      </c>
      <c r="E1029" s="512">
        <v>0</v>
      </c>
      <c r="F1029" s="45"/>
      <c r="G1029" s="45"/>
      <c r="H1029" s="45"/>
      <c r="I1029" s="45"/>
      <c r="J1029" s="45">
        <f t="shared" si="38"/>
        <v>0</v>
      </c>
      <c r="K1029" s="45" t="e">
        <f t="shared" si="39"/>
        <v>#DIV/0!</v>
      </c>
      <c r="L1029" s="45"/>
      <c r="M1029" s="5"/>
      <c r="N1029" s="5"/>
      <c r="O1029" s="5"/>
      <c r="P1029" s="5"/>
      <c r="Q1029" s="5"/>
      <c r="R1029" s="5"/>
      <c r="S1029" s="5"/>
      <c r="T1029" s="5"/>
      <c r="U1029" s="5"/>
      <c r="V1029" s="5"/>
      <c r="W1029" s="5"/>
      <c r="X1029" s="5"/>
      <c r="Y1029" s="5"/>
      <c r="Z1029" s="5"/>
    </row>
    <row r="1030" spans="1:26" ht="27.75" customHeight="1">
      <c r="A1030" s="133"/>
      <c r="B1030" s="79"/>
      <c r="C1030" s="121"/>
      <c r="D1030" s="134" t="s">
        <v>295</v>
      </c>
      <c r="E1030" s="512">
        <v>0</v>
      </c>
      <c r="F1030" s="45"/>
      <c r="G1030" s="45"/>
      <c r="H1030" s="45"/>
      <c r="I1030" s="45"/>
      <c r="J1030" s="45">
        <f t="shared" si="38"/>
        <v>0</v>
      </c>
      <c r="K1030" s="45" t="e">
        <f t="shared" si="39"/>
        <v>#DIV/0!</v>
      </c>
      <c r="L1030" s="45"/>
      <c r="M1030" s="5"/>
      <c r="N1030" s="5"/>
      <c r="O1030" s="5"/>
      <c r="P1030" s="5"/>
      <c r="Q1030" s="5"/>
      <c r="R1030" s="5"/>
      <c r="S1030" s="5"/>
      <c r="T1030" s="5"/>
      <c r="U1030" s="5"/>
      <c r="V1030" s="5"/>
      <c r="W1030" s="5"/>
      <c r="X1030" s="5"/>
      <c r="Y1030" s="5"/>
      <c r="Z1030" s="5"/>
    </row>
    <row r="1031" spans="1:26" ht="27.75" customHeight="1">
      <c r="A1031" s="133"/>
      <c r="B1031" s="79"/>
      <c r="C1031" s="121"/>
      <c r="D1031" s="134" t="s">
        <v>297</v>
      </c>
      <c r="E1031" s="512">
        <v>0</v>
      </c>
      <c r="F1031" s="45"/>
      <c r="G1031" s="45"/>
      <c r="H1031" s="45"/>
      <c r="I1031" s="45"/>
      <c r="J1031" s="45">
        <f t="shared" si="38"/>
        <v>0</v>
      </c>
      <c r="K1031" s="45" t="e">
        <f t="shared" si="39"/>
        <v>#DIV/0!</v>
      </c>
      <c r="L1031" s="45"/>
      <c r="M1031" s="5"/>
      <c r="N1031" s="5"/>
      <c r="O1031" s="5"/>
      <c r="P1031" s="5"/>
      <c r="Q1031" s="5"/>
      <c r="R1031" s="5"/>
      <c r="S1031" s="5"/>
      <c r="T1031" s="5"/>
      <c r="U1031" s="5"/>
      <c r="V1031" s="5"/>
      <c r="W1031" s="5"/>
      <c r="X1031" s="5"/>
      <c r="Y1031" s="5"/>
      <c r="Z1031" s="5"/>
    </row>
    <row r="1032" spans="1:26" ht="27.75" customHeight="1">
      <c r="A1032" s="133"/>
      <c r="B1032" s="79"/>
      <c r="C1032" s="121"/>
      <c r="D1032" s="134" t="s">
        <v>299</v>
      </c>
      <c r="E1032" s="512">
        <v>0</v>
      </c>
      <c r="F1032" s="45"/>
      <c r="G1032" s="45"/>
      <c r="H1032" s="45"/>
      <c r="I1032" s="45"/>
      <c r="J1032" s="45">
        <f t="shared" si="38"/>
        <v>0</v>
      </c>
      <c r="K1032" s="45" t="e">
        <f t="shared" si="39"/>
        <v>#DIV/0!</v>
      </c>
      <c r="L1032" s="45"/>
      <c r="M1032" s="5"/>
      <c r="N1032" s="5"/>
      <c r="O1032" s="5"/>
      <c r="P1032" s="5"/>
      <c r="Q1032" s="5"/>
      <c r="R1032" s="5"/>
      <c r="S1032" s="5"/>
      <c r="T1032" s="5"/>
      <c r="U1032" s="5"/>
      <c r="V1032" s="5"/>
      <c r="W1032" s="5"/>
      <c r="X1032" s="5"/>
      <c r="Y1032" s="5"/>
      <c r="Z1032" s="5"/>
    </row>
    <row r="1033" spans="1:26" ht="27.75" customHeight="1">
      <c r="A1033" s="133"/>
      <c r="B1033" s="79"/>
      <c r="C1033" s="121"/>
      <c r="D1033" s="134" t="s">
        <v>301</v>
      </c>
      <c r="E1033" s="512">
        <v>0</v>
      </c>
      <c r="F1033" s="45"/>
      <c r="G1033" s="45"/>
      <c r="H1033" s="45"/>
      <c r="I1033" s="45"/>
      <c r="J1033" s="45">
        <f t="shared" si="38"/>
        <v>0</v>
      </c>
      <c r="K1033" s="45" t="e">
        <f t="shared" si="39"/>
        <v>#DIV/0!</v>
      </c>
      <c r="L1033" s="45"/>
      <c r="M1033" s="5"/>
      <c r="N1033" s="5"/>
      <c r="O1033" s="5"/>
      <c r="P1033" s="5"/>
      <c r="Q1033" s="5"/>
      <c r="R1033" s="5"/>
      <c r="S1033" s="5"/>
      <c r="T1033" s="5"/>
      <c r="U1033" s="5"/>
      <c r="V1033" s="5"/>
      <c r="W1033" s="5"/>
      <c r="X1033" s="5"/>
      <c r="Y1033" s="5"/>
      <c r="Z1033" s="5"/>
    </row>
    <row r="1034" spans="1:26" ht="27.75" customHeight="1">
      <c r="A1034" s="133"/>
      <c r="B1034" s="79"/>
      <c r="C1034" s="121"/>
      <c r="D1034" s="134" t="s">
        <v>302</v>
      </c>
      <c r="E1034" s="512">
        <v>0</v>
      </c>
      <c r="F1034" s="45"/>
      <c r="G1034" s="45"/>
      <c r="H1034" s="45"/>
      <c r="I1034" s="45"/>
      <c r="J1034" s="45">
        <f t="shared" si="38"/>
        <v>0</v>
      </c>
      <c r="K1034" s="45" t="e">
        <f t="shared" si="39"/>
        <v>#DIV/0!</v>
      </c>
      <c r="L1034" s="45"/>
      <c r="M1034" s="5"/>
      <c r="N1034" s="5"/>
      <c r="O1034" s="5"/>
      <c r="P1034" s="5"/>
      <c r="Q1034" s="5"/>
      <c r="R1034" s="5"/>
      <c r="S1034" s="5"/>
      <c r="T1034" s="5"/>
      <c r="U1034" s="5"/>
      <c r="V1034" s="5"/>
      <c r="W1034" s="5"/>
      <c r="X1034" s="5"/>
      <c r="Y1034" s="5"/>
      <c r="Z1034" s="5"/>
    </row>
    <row r="1035" spans="1:26" ht="27.75" customHeight="1">
      <c r="A1035" s="133"/>
      <c r="B1035" s="79"/>
      <c r="C1035" s="121"/>
      <c r="D1035" s="134" t="s">
        <v>304</v>
      </c>
      <c r="E1035" s="512">
        <v>0</v>
      </c>
      <c r="F1035" s="45"/>
      <c r="G1035" s="45"/>
      <c r="H1035" s="45"/>
      <c r="I1035" s="45"/>
      <c r="J1035" s="45">
        <f t="shared" si="38"/>
        <v>0</v>
      </c>
      <c r="K1035" s="45" t="e">
        <f t="shared" si="39"/>
        <v>#DIV/0!</v>
      </c>
      <c r="L1035" s="45"/>
      <c r="M1035" s="5"/>
      <c r="N1035" s="5"/>
      <c r="O1035" s="5"/>
      <c r="P1035" s="5"/>
      <c r="Q1035" s="5"/>
      <c r="R1035" s="5"/>
      <c r="S1035" s="5"/>
      <c r="T1035" s="5"/>
      <c r="U1035" s="5"/>
      <c r="V1035" s="5"/>
      <c r="W1035" s="5"/>
      <c r="X1035" s="5"/>
      <c r="Y1035" s="5"/>
      <c r="Z1035" s="5"/>
    </row>
    <row r="1036" spans="1:26" ht="27.75" customHeight="1">
      <c r="A1036" s="133"/>
      <c r="B1036" s="79"/>
      <c r="C1036" s="121"/>
      <c r="D1036" s="134" t="s">
        <v>306</v>
      </c>
      <c r="E1036" s="512">
        <v>0</v>
      </c>
      <c r="F1036" s="45"/>
      <c r="G1036" s="45"/>
      <c r="H1036" s="45"/>
      <c r="I1036" s="45"/>
      <c r="J1036" s="45">
        <f t="shared" si="38"/>
        <v>0</v>
      </c>
      <c r="K1036" s="45" t="e">
        <f t="shared" si="39"/>
        <v>#DIV/0!</v>
      </c>
      <c r="L1036" s="45"/>
      <c r="M1036" s="5"/>
      <c r="N1036" s="5"/>
      <c r="O1036" s="5"/>
      <c r="P1036" s="5"/>
      <c r="Q1036" s="5"/>
      <c r="R1036" s="5"/>
      <c r="S1036" s="5"/>
      <c r="T1036" s="5"/>
      <c r="U1036" s="5"/>
      <c r="V1036" s="5"/>
      <c r="W1036" s="5"/>
      <c r="X1036" s="5"/>
      <c r="Y1036" s="5"/>
      <c r="Z1036" s="5"/>
    </row>
    <row r="1037" spans="1:26" ht="27.75" customHeight="1">
      <c r="A1037" s="133"/>
      <c r="B1037" s="79"/>
      <c r="C1037" s="121"/>
      <c r="D1037" s="134" t="s">
        <v>309</v>
      </c>
      <c r="E1037" s="512">
        <v>0</v>
      </c>
      <c r="F1037" s="45"/>
      <c r="G1037" s="45"/>
      <c r="H1037" s="45"/>
      <c r="I1037" s="45"/>
      <c r="J1037" s="45">
        <f t="shared" si="38"/>
        <v>0</v>
      </c>
      <c r="K1037" s="45" t="e">
        <f t="shared" si="39"/>
        <v>#DIV/0!</v>
      </c>
      <c r="L1037" s="45"/>
      <c r="M1037" s="5"/>
      <c r="N1037" s="5"/>
      <c r="O1037" s="5"/>
      <c r="P1037" s="5"/>
      <c r="Q1037" s="5"/>
      <c r="R1037" s="5"/>
      <c r="S1037" s="5"/>
      <c r="T1037" s="5"/>
      <c r="U1037" s="5"/>
      <c r="V1037" s="5"/>
      <c r="W1037" s="5"/>
      <c r="X1037" s="5"/>
      <c r="Y1037" s="5"/>
      <c r="Z1037" s="5"/>
    </row>
    <row r="1038" spans="1:26" ht="27.75" customHeight="1">
      <c r="A1038" s="133"/>
      <c r="B1038" s="79"/>
      <c r="C1038" s="121"/>
      <c r="D1038" s="80" t="s">
        <v>41</v>
      </c>
      <c r="E1038" s="485">
        <f>SUM(E997:E1037)</f>
        <v>0</v>
      </c>
      <c r="F1038" s="45"/>
      <c r="G1038" s="45"/>
      <c r="H1038" s="45"/>
      <c r="I1038" s="45"/>
      <c r="J1038" s="45">
        <f>SUM(J997:J1037)</f>
        <v>0</v>
      </c>
      <c r="K1038" s="45" t="e">
        <f t="shared" si="39"/>
        <v>#DIV/0!</v>
      </c>
      <c r="L1038" s="45"/>
      <c r="M1038" s="5"/>
      <c r="N1038" s="5"/>
      <c r="O1038" s="5"/>
      <c r="P1038" s="5"/>
      <c r="Q1038" s="5"/>
      <c r="R1038" s="5"/>
      <c r="S1038" s="5"/>
      <c r="T1038" s="5"/>
      <c r="U1038" s="5"/>
      <c r="V1038" s="5"/>
      <c r="W1038" s="5"/>
      <c r="X1038" s="5"/>
      <c r="Y1038" s="5"/>
      <c r="Z1038" s="5"/>
    </row>
    <row r="1039" spans="1:26" ht="22.5" customHeight="1">
      <c r="A1039" s="435"/>
      <c r="B1039" s="79"/>
      <c r="C1039" s="476"/>
      <c r="D1039" s="455"/>
      <c r="E1039" s="433"/>
      <c r="F1039" s="329"/>
      <c r="G1039" s="94"/>
      <c r="H1039" s="71"/>
      <c r="I1039" s="71"/>
      <c r="J1039" s="71"/>
      <c r="K1039" s="71"/>
      <c r="L1039" s="71"/>
      <c r="M1039" s="71"/>
      <c r="N1039" s="71"/>
      <c r="O1039" s="71"/>
      <c r="P1039" s="5"/>
      <c r="Q1039" s="5"/>
      <c r="R1039" s="5"/>
      <c r="S1039" s="5"/>
      <c r="T1039" s="5"/>
      <c r="U1039" s="5"/>
      <c r="V1039" s="5"/>
      <c r="W1039" s="5"/>
      <c r="X1039" s="5"/>
      <c r="Y1039" s="5"/>
      <c r="Z1039" s="5"/>
    </row>
    <row r="1040" spans="1:26" ht="22.5" customHeight="1">
      <c r="A1040" s="306"/>
      <c r="B1040" s="116"/>
      <c r="C1040" s="121"/>
      <c r="D1040" s="455"/>
      <c r="E1040" s="433"/>
      <c r="F1040" s="329"/>
      <c r="G1040" s="94"/>
      <c r="H1040" s="71"/>
      <c r="I1040" s="71"/>
      <c r="J1040" s="71"/>
      <c r="K1040" s="71"/>
      <c r="L1040" s="71"/>
      <c r="M1040" s="71"/>
      <c r="N1040" s="71"/>
      <c r="O1040" s="71"/>
      <c r="P1040" s="5"/>
      <c r="Q1040" s="5"/>
      <c r="R1040" s="5"/>
      <c r="S1040" s="5"/>
      <c r="T1040" s="5"/>
      <c r="U1040" s="5"/>
      <c r="V1040" s="5"/>
      <c r="W1040" s="5"/>
      <c r="X1040" s="5"/>
      <c r="Y1040" s="5"/>
      <c r="Z1040" s="5"/>
    </row>
    <row r="1041" spans="1:26" ht="22.5" customHeight="1">
      <c r="A1041" s="471"/>
      <c r="B1041" s="448"/>
      <c r="C1041" s="449"/>
      <c r="D1041" s="473"/>
      <c r="E1041" s="627"/>
      <c r="F1041" s="140"/>
      <c r="G1041" s="140"/>
      <c r="H1041" s="453"/>
      <c r="I1041" s="453"/>
      <c r="J1041" s="453"/>
      <c r="K1041" s="453"/>
      <c r="L1041" s="453"/>
      <c r="M1041" s="426"/>
      <c r="N1041" s="426"/>
      <c r="O1041" s="426"/>
      <c r="P1041" s="5"/>
      <c r="Q1041" s="5"/>
      <c r="R1041" s="5"/>
      <c r="S1041" s="5"/>
      <c r="T1041" s="5"/>
      <c r="U1041" s="5"/>
      <c r="V1041" s="5"/>
      <c r="W1041" s="5"/>
      <c r="X1041" s="5"/>
      <c r="Y1041" s="5"/>
      <c r="Z1041" s="5"/>
    </row>
    <row r="1042" spans="1:26" ht="22.5" customHeight="1">
      <c r="A1042" s="49" t="s">
        <v>605</v>
      </c>
      <c r="B1042" s="34" t="s">
        <v>734</v>
      </c>
      <c r="C1042" s="318"/>
      <c r="D1042" s="319"/>
      <c r="E1042" s="628"/>
      <c r="F1042" s="53"/>
      <c r="G1042" s="629"/>
      <c r="H1042" s="419"/>
      <c r="I1042" s="209"/>
      <c r="J1042" s="209"/>
      <c r="K1042" s="209"/>
      <c r="L1042" s="209"/>
      <c r="M1042" s="428"/>
      <c r="N1042" s="428"/>
      <c r="O1042" s="428"/>
      <c r="P1042" s="5"/>
      <c r="Q1042" s="5"/>
      <c r="R1042" s="5"/>
      <c r="S1042" s="5"/>
      <c r="T1042" s="5"/>
      <c r="U1042" s="5"/>
      <c r="V1042" s="5"/>
      <c r="W1042" s="5"/>
      <c r="X1042" s="5"/>
      <c r="Y1042" s="5"/>
      <c r="Z1042" s="5"/>
    </row>
    <row r="1043" spans="1:26" ht="22.5" customHeight="1">
      <c r="A1043" s="39" t="s">
        <v>131</v>
      </c>
      <c r="B1043" s="421" t="s">
        <v>180</v>
      </c>
      <c r="C1043" s="422"/>
      <c r="D1043" s="423"/>
      <c r="E1043" s="70"/>
      <c r="F1043" s="424"/>
      <c r="G1043" s="429"/>
      <c r="H1043" s="425"/>
      <c r="I1043" s="426"/>
      <c r="J1043" s="426"/>
      <c r="K1043" s="426"/>
      <c r="L1043" s="426"/>
      <c r="M1043" s="420" t="s">
        <v>568</v>
      </c>
      <c r="N1043" s="428"/>
      <c r="O1043" s="428"/>
      <c r="P1043" s="5"/>
      <c r="Q1043" s="5"/>
      <c r="R1043" s="5"/>
      <c r="S1043" s="5"/>
      <c r="T1043" s="5"/>
      <c r="U1043" s="5"/>
      <c r="V1043" s="5"/>
      <c r="W1043" s="5"/>
      <c r="X1043" s="5"/>
      <c r="Y1043" s="5"/>
      <c r="Z1043" s="5"/>
    </row>
    <row r="1044" spans="1:26" ht="22.5" customHeight="1">
      <c r="A1044" s="77"/>
      <c r="B1044" s="79" t="s">
        <v>133</v>
      </c>
      <c r="C1044" s="465">
        <v>1</v>
      </c>
      <c r="D1044" s="455" t="s">
        <v>135</v>
      </c>
      <c r="E1044" s="70"/>
      <c r="F1044" s="424"/>
      <c r="G1044" s="70"/>
      <c r="H1044" s="71"/>
      <c r="I1044" s="71"/>
      <c r="J1044" s="71"/>
      <c r="K1044" s="71"/>
      <c r="L1044" s="71"/>
      <c r="M1044" s="94"/>
      <c r="N1044" s="94"/>
      <c r="O1044" s="94"/>
      <c r="P1044" s="5"/>
      <c r="Q1044" s="5"/>
      <c r="R1044" s="5"/>
      <c r="S1044" s="5"/>
      <c r="T1044" s="5"/>
      <c r="U1044" s="5"/>
      <c r="V1044" s="5"/>
      <c r="W1044" s="5"/>
      <c r="X1044" s="5"/>
      <c r="Y1044" s="5"/>
      <c r="Z1044" s="5"/>
    </row>
    <row r="1045" spans="1:26" ht="22.5" customHeight="1">
      <c r="A1045" s="434"/>
      <c r="B1045" s="79" t="s">
        <v>145</v>
      </c>
      <c r="C1045" s="465">
        <v>1</v>
      </c>
      <c r="D1045" s="455" t="s">
        <v>135</v>
      </c>
      <c r="E1045" s="70"/>
      <c r="F1045" s="424"/>
      <c r="G1045" s="70"/>
      <c r="H1045" s="71"/>
      <c r="I1045" s="71"/>
      <c r="J1045" s="71"/>
      <c r="K1045" s="71"/>
      <c r="L1045" s="71"/>
      <c r="M1045" s="71"/>
      <c r="N1045" s="71"/>
      <c r="O1045" s="71"/>
      <c r="P1045" s="5"/>
      <c r="Q1045" s="5"/>
      <c r="R1045" s="5"/>
      <c r="S1045" s="5"/>
      <c r="T1045" s="5"/>
      <c r="U1045" s="5"/>
      <c r="V1045" s="5"/>
      <c r="W1045" s="5"/>
      <c r="X1045" s="5"/>
      <c r="Y1045" s="5"/>
      <c r="Z1045" s="5"/>
    </row>
    <row r="1046" spans="1:26" ht="22.5" customHeight="1">
      <c r="A1046" s="402"/>
      <c r="B1046" s="79" t="s">
        <v>151</v>
      </c>
      <c r="C1046" s="465">
        <v>1</v>
      </c>
      <c r="D1046" s="455" t="s">
        <v>135</v>
      </c>
      <c r="E1046" s="433"/>
      <c r="F1046" s="329"/>
      <c r="G1046" s="94"/>
      <c r="H1046" s="71"/>
      <c r="I1046" s="71"/>
      <c r="J1046" s="71"/>
      <c r="K1046" s="71"/>
      <c r="L1046" s="71"/>
      <c r="M1046" s="71"/>
      <c r="N1046" s="71"/>
      <c r="O1046" s="71"/>
      <c r="P1046" s="5"/>
      <c r="Q1046" s="5"/>
      <c r="R1046" s="5"/>
      <c r="S1046" s="5"/>
      <c r="T1046" s="5"/>
      <c r="U1046" s="5"/>
      <c r="V1046" s="5"/>
      <c r="W1046" s="5"/>
      <c r="X1046" s="5"/>
      <c r="Y1046" s="5"/>
      <c r="Z1046" s="5"/>
    </row>
    <row r="1047" spans="1:26" ht="22.5" customHeight="1">
      <c r="A1047" s="435"/>
      <c r="B1047" s="79" t="s">
        <v>70</v>
      </c>
      <c r="C1047" s="465">
        <v>3</v>
      </c>
      <c r="D1047" s="455" t="s">
        <v>135</v>
      </c>
      <c r="E1047" s="433"/>
      <c r="F1047" s="329"/>
      <c r="G1047" s="94"/>
      <c r="H1047" s="71"/>
      <c r="I1047" s="71"/>
      <c r="J1047" s="71"/>
      <c r="K1047" s="71"/>
      <c r="L1047" s="71"/>
      <c r="M1047" s="71"/>
      <c r="N1047" s="71"/>
      <c r="O1047" s="71"/>
      <c r="P1047" s="5"/>
      <c r="Q1047" s="5"/>
      <c r="R1047" s="5"/>
      <c r="S1047" s="5"/>
      <c r="T1047" s="5"/>
      <c r="U1047" s="5"/>
      <c r="V1047" s="5"/>
      <c r="W1047" s="5"/>
      <c r="X1047" s="5"/>
      <c r="Y1047" s="5"/>
      <c r="Z1047" s="5"/>
    </row>
    <row r="1048" spans="1:26" ht="22.5" customHeight="1">
      <c r="A1048" s="306"/>
      <c r="B1048" s="116"/>
      <c r="C1048" s="121"/>
      <c r="D1048" s="455"/>
      <c r="E1048" s="433"/>
      <c r="F1048" s="329"/>
      <c r="G1048" s="94"/>
      <c r="H1048" s="71"/>
      <c r="I1048" s="71"/>
      <c r="J1048" s="71"/>
      <c r="K1048" s="71"/>
      <c r="L1048" s="71"/>
      <c r="M1048" s="71"/>
      <c r="N1048" s="71"/>
      <c r="O1048" s="71"/>
      <c r="P1048" s="5"/>
      <c r="Q1048" s="5"/>
      <c r="R1048" s="5"/>
      <c r="S1048" s="5"/>
      <c r="T1048" s="5"/>
      <c r="U1048" s="5"/>
      <c r="V1048" s="5"/>
      <c r="W1048" s="5"/>
      <c r="X1048" s="5"/>
      <c r="Y1048" s="5"/>
      <c r="Z1048" s="5"/>
    </row>
    <row r="1049" spans="1:26" ht="22.5" customHeight="1">
      <c r="A1049" s="39"/>
      <c r="B1049" s="421" t="s">
        <v>183</v>
      </c>
      <c r="C1049" s="422"/>
      <c r="D1049" s="423"/>
      <c r="E1049" s="534"/>
      <c r="F1049" s="70"/>
      <c r="G1049" s="535"/>
      <c r="H1049" s="425"/>
      <c r="I1049" s="426"/>
      <c r="J1049" s="426"/>
      <c r="K1049" s="426"/>
      <c r="L1049" s="426"/>
      <c r="M1049" s="428"/>
      <c r="N1049" s="428"/>
      <c r="O1049" s="428"/>
      <c r="P1049" s="5"/>
      <c r="Q1049" s="5"/>
      <c r="R1049" s="5"/>
      <c r="S1049" s="5"/>
      <c r="T1049" s="5"/>
      <c r="U1049" s="5"/>
      <c r="V1049" s="5"/>
      <c r="W1049" s="5"/>
      <c r="X1049" s="5"/>
      <c r="Y1049" s="5"/>
      <c r="Z1049" s="5"/>
    </row>
    <row r="1050" spans="1:26" ht="22.5" customHeight="1">
      <c r="A1050" s="77"/>
      <c r="B1050" s="79" t="s">
        <v>133</v>
      </c>
      <c r="C1050" s="465">
        <v>1</v>
      </c>
      <c r="D1050" s="455" t="s">
        <v>135</v>
      </c>
      <c r="E1050" s="70"/>
      <c r="F1050" s="424"/>
      <c r="G1050" s="429"/>
      <c r="H1050" s="71"/>
      <c r="I1050" s="71"/>
      <c r="J1050" s="71"/>
      <c r="K1050" s="71"/>
      <c r="L1050" s="71"/>
      <c r="M1050" s="420" t="s">
        <v>568</v>
      </c>
      <c r="N1050" s="94"/>
      <c r="O1050" s="94"/>
      <c r="P1050" s="5"/>
      <c r="Q1050" s="5"/>
      <c r="R1050" s="5"/>
      <c r="S1050" s="5"/>
      <c r="T1050" s="5"/>
      <c r="U1050" s="5"/>
      <c r="V1050" s="5"/>
      <c r="W1050" s="5"/>
      <c r="X1050" s="5"/>
      <c r="Y1050" s="5"/>
      <c r="Z1050" s="5"/>
    </row>
    <row r="1051" spans="1:26" ht="22.5" customHeight="1">
      <c r="A1051" s="434"/>
      <c r="B1051" s="79" t="s">
        <v>145</v>
      </c>
      <c r="C1051" s="465">
        <v>1</v>
      </c>
      <c r="D1051" s="455" t="s">
        <v>135</v>
      </c>
      <c r="E1051" s="70"/>
      <c r="F1051" s="424"/>
      <c r="G1051" s="70"/>
      <c r="H1051" s="71"/>
      <c r="I1051" s="71"/>
      <c r="J1051" s="71"/>
      <c r="K1051" s="71"/>
      <c r="L1051" s="71"/>
      <c r="M1051" s="71"/>
      <c r="N1051" s="71"/>
      <c r="O1051" s="71"/>
      <c r="P1051" s="5"/>
      <c r="Q1051" s="5"/>
      <c r="R1051" s="5"/>
      <c r="S1051" s="5"/>
      <c r="T1051" s="5"/>
      <c r="U1051" s="5"/>
      <c r="V1051" s="5"/>
      <c r="W1051" s="5"/>
      <c r="X1051" s="5"/>
      <c r="Y1051" s="5"/>
      <c r="Z1051" s="5"/>
    </row>
    <row r="1052" spans="1:26" ht="22.5" customHeight="1">
      <c r="A1052" s="402"/>
      <c r="B1052" s="79" t="s">
        <v>151</v>
      </c>
      <c r="C1052" s="465">
        <v>1</v>
      </c>
      <c r="D1052" s="455" t="s">
        <v>135</v>
      </c>
      <c r="E1052" s="433"/>
      <c r="F1052" s="329"/>
      <c r="G1052" s="94"/>
      <c r="H1052" s="71"/>
      <c r="I1052" s="71"/>
      <c r="J1052" s="71"/>
      <c r="K1052" s="71"/>
      <c r="L1052" s="71"/>
      <c r="M1052" s="71"/>
      <c r="N1052" s="71"/>
      <c r="O1052" s="71"/>
      <c r="P1052" s="5"/>
      <c r="Q1052" s="5"/>
      <c r="R1052" s="5"/>
      <c r="S1052" s="5"/>
      <c r="T1052" s="5"/>
      <c r="U1052" s="5"/>
      <c r="V1052" s="5"/>
      <c r="W1052" s="5"/>
      <c r="X1052" s="5"/>
      <c r="Y1052" s="5"/>
      <c r="Z1052" s="5"/>
    </row>
    <row r="1053" spans="1:26" ht="22.5" customHeight="1">
      <c r="A1053" s="435"/>
      <c r="B1053" s="79" t="s">
        <v>70</v>
      </c>
      <c r="C1053" s="465">
        <v>3</v>
      </c>
      <c r="D1053" s="455" t="s">
        <v>135</v>
      </c>
      <c r="E1053" s="433"/>
      <c r="F1053" s="329"/>
      <c r="G1053" s="94"/>
      <c r="H1053" s="71"/>
      <c r="I1053" s="71"/>
      <c r="J1053" s="71"/>
      <c r="K1053" s="71"/>
      <c r="L1053" s="71"/>
      <c r="M1053" s="71"/>
      <c r="N1053" s="71"/>
      <c r="O1053" s="71"/>
      <c r="P1053" s="5"/>
      <c r="Q1053" s="5"/>
      <c r="R1053" s="5"/>
      <c r="S1053" s="5"/>
      <c r="T1053" s="5"/>
      <c r="U1053" s="5"/>
      <c r="V1053" s="5"/>
      <c r="W1053" s="5"/>
      <c r="X1053" s="5"/>
      <c r="Y1053" s="5"/>
      <c r="Z1053" s="5"/>
    </row>
    <row r="1054" spans="1:26" ht="22.5" customHeight="1">
      <c r="A1054" s="306"/>
      <c r="B1054" s="116"/>
      <c r="C1054" s="121"/>
      <c r="D1054" s="455"/>
      <c r="E1054" s="433"/>
      <c r="F1054" s="329"/>
      <c r="G1054" s="94"/>
      <c r="H1054" s="71"/>
      <c r="I1054" s="71"/>
      <c r="J1054" s="71"/>
      <c r="K1054" s="71"/>
      <c r="L1054" s="71"/>
      <c r="M1054" s="71"/>
      <c r="N1054" s="71"/>
      <c r="O1054" s="71"/>
      <c r="P1054" s="5"/>
      <c r="Q1054" s="5"/>
      <c r="R1054" s="5"/>
      <c r="S1054" s="5"/>
      <c r="T1054" s="5"/>
      <c r="U1054" s="5"/>
      <c r="V1054" s="5"/>
      <c r="W1054" s="5"/>
      <c r="X1054" s="5"/>
      <c r="Y1054" s="5"/>
      <c r="Z1054" s="5"/>
    </row>
    <row r="1055" spans="1:26" ht="22.5" customHeight="1">
      <c r="A1055" s="39"/>
      <c r="B1055" s="421" t="s">
        <v>188</v>
      </c>
      <c r="C1055" s="422"/>
      <c r="D1055" s="423"/>
      <c r="E1055" s="534"/>
      <c r="F1055" s="70"/>
      <c r="G1055" s="535"/>
      <c r="H1055" s="425"/>
      <c r="I1055" s="426"/>
      <c r="J1055" s="426"/>
      <c r="K1055" s="426"/>
      <c r="L1055" s="426"/>
      <c r="M1055" s="428"/>
      <c r="N1055" s="428"/>
      <c r="O1055" s="428"/>
      <c r="P1055" s="5"/>
      <c r="Q1055" s="5"/>
      <c r="R1055" s="5"/>
      <c r="S1055" s="5"/>
      <c r="T1055" s="5"/>
      <c r="U1055" s="5"/>
      <c r="V1055" s="5"/>
      <c r="W1055" s="5"/>
      <c r="X1055" s="5"/>
      <c r="Y1055" s="5"/>
      <c r="Z1055" s="5"/>
    </row>
    <row r="1056" spans="1:26" ht="22.5" customHeight="1">
      <c r="A1056" s="77"/>
      <c r="B1056" s="79" t="s">
        <v>133</v>
      </c>
      <c r="C1056" s="465">
        <v>1</v>
      </c>
      <c r="D1056" s="455" t="s">
        <v>135</v>
      </c>
      <c r="E1056" s="70"/>
      <c r="F1056" s="424"/>
      <c r="G1056" s="429"/>
      <c r="H1056" s="71"/>
      <c r="I1056" s="71"/>
      <c r="J1056" s="71"/>
      <c r="K1056" s="71"/>
      <c r="L1056" s="71"/>
      <c r="M1056" s="420" t="s">
        <v>568</v>
      </c>
      <c r="N1056" s="94"/>
      <c r="O1056" s="94"/>
      <c r="P1056" s="5"/>
      <c r="Q1056" s="5"/>
      <c r="R1056" s="5"/>
      <c r="S1056" s="5"/>
      <c r="T1056" s="5"/>
      <c r="U1056" s="5"/>
      <c r="V1056" s="5"/>
      <c r="W1056" s="5"/>
      <c r="X1056" s="5"/>
      <c r="Y1056" s="5"/>
      <c r="Z1056" s="5"/>
    </row>
    <row r="1057" spans="1:26" ht="22.5" customHeight="1">
      <c r="A1057" s="434"/>
      <c r="B1057" s="79" t="s">
        <v>145</v>
      </c>
      <c r="C1057" s="465">
        <v>1</v>
      </c>
      <c r="D1057" s="455" t="s">
        <v>135</v>
      </c>
      <c r="E1057" s="70"/>
      <c r="F1057" s="424"/>
      <c r="G1057" s="70"/>
      <c r="H1057" s="71"/>
      <c r="I1057" s="71"/>
      <c r="J1057" s="71"/>
      <c r="K1057" s="71"/>
      <c r="L1057" s="71"/>
      <c r="M1057" s="71"/>
      <c r="N1057" s="71"/>
      <c r="O1057" s="71"/>
      <c r="P1057" s="5"/>
      <c r="Q1057" s="5"/>
      <c r="R1057" s="5"/>
      <c r="S1057" s="5"/>
      <c r="T1057" s="5"/>
      <c r="U1057" s="5"/>
      <c r="V1057" s="5"/>
      <c r="W1057" s="5"/>
      <c r="X1057" s="5"/>
      <c r="Y1057" s="5"/>
      <c r="Z1057" s="5"/>
    </row>
    <row r="1058" spans="1:26" ht="22.5" customHeight="1">
      <c r="A1058" s="402"/>
      <c r="B1058" s="79" t="s">
        <v>151</v>
      </c>
      <c r="C1058" s="465">
        <v>1</v>
      </c>
      <c r="D1058" s="455" t="s">
        <v>135</v>
      </c>
      <c r="E1058" s="433"/>
      <c r="F1058" s="329"/>
      <c r="G1058" s="70"/>
      <c r="H1058" s="71"/>
      <c r="I1058" s="71"/>
      <c r="J1058" s="71"/>
      <c r="K1058" s="71"/>
      <c r="L1058" s="71"/>
      <c r="M1058" s="71"/>
      <c r="N1058" s="71"/>
      <c r="O1058" s="71"/>
      <c r="P1058" s="5"/>
      <c r="Q1058" s="5"/>
      <c r="R1058" s="5"/>
      <c r="S1058" s="5"/>
      <c r="T1058" s="5"/>
      <c r="U1058" s="5"/>
      <c r="V1058" s="5"/>
      <c r="W1058" s="5"/>
      <c r="X1058" s="5"/>
      <c r="Y1058" s="5"/>
      <c r="Z1058" s="5"/>
    </row>
    <row r="1059" spans="1:26" ht="22.5" customHeight="1">
      <c r="A1059" s="435"/>
      <c r="B1059" s="79" t="s">
        <v>70</v>
      </c>
      <c r="C1059" s="465">
        <v>3</v>
      </c>
      <c r="D1059" s="455" t="s">
        <v>135</v>
      </c>
      <c r="E1059" s="433"/>
      <c r="F1059" s="329"/>
      <c r="G1059" s="94"/>
      <c r="H1059" s="71"/>
      <c r="I1059" s="71"/>
      <c r="J1059" s="71"/>
      <c r="K1059" s="71"/>
      <c r="L1059" s="71"/>
      <c r="M1059" s="71"/>
      <c r="N1059" s="71"/>
      <c r="O1059" s="71"/>
      <c r="P1059" s="5"/>
      <c r="Q1059" s="5"/>
      <c r="R1059" s="5"/>
      <c r="S1059" s="5"/>
      <c r="T1059" s="5"/>
      <c r="U1059" s="5"/>
      <c r="V1059" s="5"/>
      <c r="W1059" s="5"/>
      <c r="X1059" s="5"/>
      <c r="Y1059" s="5"/>
      <c r="Z1059" s="5"/>
    </row>
    <row r="1060" spans="1:26" ht="22.5" customHeight="1">
      <c r="A1060" s="306"/>
      <c r="B1060" s="116"/>
      <c r="C1060" s="121"/>
      <c r="D1060" s="455"/>
      <c r="E1060" s="433"/>
      <c r="F1060" s="329"/>
      <c r="G1060" s="94"/>
      <c r="H1060" s="71"/>
      <c r="I1060" s="71"/>
      <c r="J1060" s="71"/>
      <c r="K1060" s="71"/>
      <c r="L1060" s="71"/>
      <c r="M1060" s="71"/>
      <c r="N1060" s="71"/>
      <c r="O1060" s="71"/>
      <c r="P1060" s="5"/>
      <c r="Q1060" s="5"/>
      <c r="R1060" s="5"/>
      <c r="S1060" s="5"/>
      <c r="T1060" s="5"/>
      <c r="U1060" s="5"/>
      <c r="V1060" s="5"/>
      <c r="W1060" s="5"/>
      <c r="X1060" s="5"/>
      <c r="Y1060" s="5"/>
      <c r="Z1060" s="5"/>
    </row>
    <row r="1061" spans="1:26" ht="22.5" customHeight="1">
      <c r="A1061" s="39"/>
      <c r="B1061" s="421" t="s">
        <v>190</v>
      </c>
      <c r="C1061" s="422"/>
      <c r="D1061" s="423"/>
      <c r="E1061" s="70"/>
      <c r="F1061" s="424"/>
      <c r="G1061" s="429"/>
      <c r="H1061" s="425"/>
      <c r="I1061" s="426"/>
      <c r="J1061" s="426"/>
      <c r="K1061" s="426"/>
      <c r="L1061" s="426"/>
      <c r="M1061" s="420" t="s">
        <v>568</v>
      </c>
      <c r="N1061" s="420" t="s">
        <v>568</v>
      </c>
      <c r="O1061" s="420" t="s">
        <v>568</v>
      </c>
      <c r="P1061" s="5"/>
      <c r="Q1061" s="5"/>
      <c r="R1061" s="5"/>
      <c r="S1061" s="5"/>
      <c r="T1061" s="5"/>
      <c r="U1061" s="5"/>
      <c r="V1061" s="5"/>
      <c r="W1061" s="5"/>
      <c r="X1061" s="5"/>
      <c r="Y1061" s="5"/>
      <c r="Z1061" s="5"/>
    </row>
    <row r="1062" spans="1:26" ht="22.5" customHeight="1">
      <c r="A1062" s="39"/>
      <c r="B1062" s="421" t="s">
        <v>743</v>
      </c>
      <c r="C1062" s="422"/>
      <c r="D1062" s="423"/>
      <c r="E1062" s="70"/>
      <c r="F1062" s="424"/>
      <c r="G1062" s="70"/>
      <c r="H1062" s="425"/>
      <c r="I1062" s="426"/>
      <c r="J1062" s="426"/>
      <c r="K1062" s="426"/>
      <c r="L1062" s="426"/>
      <c r="M1062" s="428"/>
      <c r="N1062" s="428"/>
      <c r="O1062" s="428"/>
      <c r="P1062" s="5"/>
      <c r="Q1062" s="5"/>
      <c r="R1062" s="5"/>
      <c r="S1062" s="5"/>
      <c r="T1062" s="5"/>
      <c r="U1062" s="5"/>
      <c r="V1062" s="5"/>
      <c r="W1062" s="5"/>
      <c r="X1062" s="5"/>
      <c r="Y1062" s="5"/>
      <c r="Z1062" s="5"/>
    </row>
    <row r="1063" spans="1:26" ht="22.5" customHeight="1">
      <c r="A1063" s="45"/>
      <c r="B1063" s="79" t="s">
        <v>133</v>
      </c>
      <c r="C1063" s="465">
        <v>1</v>
      </c>
      <c r="D1063" s="455" t="s">
        <v>5</v>
      </c>
      <c r="E1063" s="433"/>
      <c r="F1063" s="329"/>
      <c r="G1063" s="70"/>
      <c r="H1063" s="71"/>
      <c r="I1063" s="71"/>
      <c r="J1063" s="71"/>
      <c r="K1063" s="71"/>
      <c r="L1063" s="71"/>
      <c r="M1063" s="94"/>
      <c r="N1063" s="94"/>
      <c r="O1063" s="94"/>
      <c r="P1063" s="5"/>
      <c r="Q1063" s="5"/>
      <c r="R1063" s="5"/>
      <c r="S1063" s="5"/>
      <c r="T1063" s="5"/>
      <c r="U1063" s="5"/>
      <c r="V1063" s="5"/>
      <c r="W1063" s="5"/>
      <c r="X1063" s="5"/>
      <c r="Y1063" s="5"/>
      <c r="Z1063" s="5"/>
    </row>
    <row r="1064" spans="1:26" ht="22.5" customHeight="1">
      <c r="A1064" s="434"/>
      <c r="B1064" s="79" t="s">
        <v>145</v>
      </c>
      <c r="C1064" s="465">
        <v>1</v>
      </c>
      <c r="D1064" s="455" t="s">
        <v>5</v>
      </c>
      <c r="E1064" s="70"/>
      <c r="F1064" s="424"/>
      <c r="G1064" s="70"/>
      <c r="H1064" s="71"/>
      <c r="I1064" s="71"/>
      <c r="J1064" s="71"/>
      <c r="K1064" s="71"/>
      <c r="L1064" s="71"/>
      <c r="M1064" s="71"/>
      <c r="N1064" s="71"/>
      <c r="O1064" s="71"/>
      <c r="P1064" s="5"/>
      <c r="Q1064" s="5"/>
      <c r="R1064" s="5"/>
      <c r="S1064" s="5"/>
      <c r="T1064" s="5"/>
      <c r="U1064" s="5"/>
      <c r="V1064" s="5"/>
      <c r="W1064" s="5"/>
      <c r="X1064" s="5"/>
      <c r="Y1064" s="5"/>
      <c r="Z1064" s="5"/>
    </row>
    <row r="1065" spans="1:26" ht="22.5" customHeight="1">
      <c r="A1065" s="402"/>
      <c r="B1065" s="79" t="s">
        <v>151</v>
      </c>
      <c r="C1065" s="465">
        <v>1</v>
      </c>
      <c r="D1065" s="455" t="s">
        <v>5</v>
      </c>
      <c r="E1065" s="433"/>
      <c r="F1065" s="329"/>
      <c r="G1065" s="70"/>
      <c r="H1065" s="71"/>
      <c r="I1065" s="71"/>
      <c r="J1065" s="71"/>
      <c r="K1065" s="71"/>
      <c r="L1065" s="71"/>
      <c r="M1065" s="71"/>
      <c r="N1065" s="71"/>
      <c r="O1065" s="71"/>
      <c r="P1065" s="5"/>
      <c r="Q1065" s="5"/>
      <c r="R1065" s="5"/>
      <c r="S1065" s="5"/>
      <c r="T1065" s="5"/>
      <c r="U1065" s="5"/>
      <c r="V1065" s="5"/>
      <c r="W1065" s="5"/>
      <c r="X1065" s="5"/>
      <c r="Y1065" s="5"/>
      <c r="Z1065" s="5"/>
    </row>
    <row r="1066" spans="1:26" ht="22.5" customHeight="1">
      <c r="A1066" s="435"/>
      <c r="B1066" s="79" t="s">
        <v>70</v>
      </c>
      <c r="C1066" s="465">
        <v>3</v>
      </c>
      <c r="D1066" s="455" t="s">
        <v>5</v>
      </c>
      <c r="E1066" s="433"/>
      <c r="F1066" s="329"/>
      <c r="G1066" s="94"/>
      <c r="H1066" s="71"/>
      <c r="I1066" s="71"/>
      <c r="J1066" s="71"/>
      <c r="K1066" s="71"/>
      <c r="L1066" s="71"/>
      <c r="M1066" s="71"/>
      <c r="N1066" s="71"/>
      <c r="O1066" s="71"/>
      <c r="P1066" s="5"/>
      <c r="Q1066" s="5"/>
      <c r="R1066" s="5"/>
      <c r="S1066" s="5"/>
      <c r="T1066" s="5"/>
      <c r="U1066" s="5"/>
      <c r="V1066" s="5"/>
      <c r="W1066" s="5"/>
      <c r="X1066" s="5"/>
      <c r="Y1066" s="5"/>
      <c r="Z1066" s="5"/>
    </row>
    <row r="1067" spans="1:26" ht="22.5" customHeight="1">
      <c r="A1067" s="306"/>
      <c r="B1067" s="116"/>
      <c r="C1067" s="121"/>
      <c r="D1067" s="455"/>
      <c r="E1067" s="433"/>
      <c r="F1067" s="329"/>
      <c r="G1067" s="94"/>
      <c r="H1067" s="71"/>
      <c r="I1067" s="71"/>
      <c r="J1067" s="71"/>
      <c r="K1067" s="71"/>
      <c r="L1067" s="71"/>
      <c r="M1067" s="71"/>
      <c r="N1067" s="71"/>
      <c r="O1067" s="71"/>
      <c r="P1067" s="5"/>
      <c r="Q1067" s="5"/>
      <c r="R1067" s="5"/>
      <c r="S1067" s="5"/>
      <c r="T1067" s="5"/>
      <c r="U1067" s="5"/>
      <c r="V1067" s="5"/>
      <c r="W1067" s="5"/>
      <c r="X1067" s="5"/>
      <c r="Y1067" s="5"/>
      <c r="Z1067" s="5"/>
    </row>
    <row r="1068" spans="1:26" ht="22.5" customHeight="1">
      <c r="A1068" s="41" t="s">
        <v>749</v>
      </c>
      <c r="B1068" s="421" t="s">
        <v>750</v>
      </c>
      <c r="C1068" s="422"/>
      <c r="D1068" s="423"/>
      <c r="E1068" s="534"/>
      <c r="F1068" s="70"/>
      <c r="G1068" s="535"/>
      <c r="H1068" s="425"/>
      <c r="I1068" s="426"/>
      <c r="J1068" s="426"/>
      <c r="K1068" s="426"/>
      <c r="L1068" s="426"/>
      <c r="M1068" s="428"/>
      <c r="N1068" s="428"/>
      <c r="O1068" s="428"/>
      <c r="P1068" s="5"/>
      <c r="Q1068" s="5"/>
      <c r="R1068" s="5"/>
      <c r="S1068" s="5"/>
      <c r="T1068" s="5"/>
      <c r="U1068" s="5"/>
      <c r="V1068" s="5"/>
      <c r="W1068" s="5"/>
      <c r="X1068" s="5"/>
      <c r="Y1068" s="5"/>
      <c r="Z1068" s="5"/>
    </row>
    <row r="1069" spans="1:26" ht="22.5" customHeight="1">
      <c r="A1069" s="66" t="s">
        <v>752</v>
      </c>
      <c r="B1069" s="421" t="s">
        <v>753</v>
      </c>
      <c r="C1069" s="422"/>
      <c r="D1069" s="423"/>
      <c r="E1069" s="70"/>
      <c r="F1069" s="424"/>
      <c r="G1069" s="70"/>
      <c r="H1069" s="425"/>
      <c r="I1069" s="426"/>
      <c r="J1069" s="426"/>
      <c r="K1069" s="426"/>
      <c r="L1069" s="426"/>
      <c r="M1069" s="420" t="s">
        <v>568</v>
      </c>
      <c r="N1069" s="428"/>
      <c r="O1069" s="428"/>
      <c r="P1069" s="5"/>
      <c r="Q1069" s="5"/>
      <c r="R1069" s="5"/>
      <c r="S1069" s="5"/>
      <c r="T1069" s="5"/>
      <c r="U1069" s="5"/>
      <c r="V1069" s="5"/>
      <c r="W1069" s="5"/>
      <c r="X1069" s="5"/>
      <c r="Y1069" s="5"/>
      <c r="Z1069" s="5"/>
    </row>
    <row r="1070" spans="1:26" ht="22.5" customHeight="1">
      <c r="A1070" s="77"/>
      <c r="B1070" s="79" t="s">
        <v>133</v>
      </c>
      <c r="C1070" s="465">
        <v>1</v>
      </c>
      <c r="D1070" s="455" t="s">
        <v>756</v>
      </c>
      <c r="E1070" s="70"/>
      <c r="F1070" s="424"/>
      <c r="G1070" s="70"/>
      <c r="H1070" s="71"/>
      <c r="I1070" s="71"/>
      <c r="J1070" s="71"/>
      <c r="K1070" s="71"/>
      <c r="L1070" s="71"/>
      <c r="M1070" s="94"/>
      <c r="N1070" s="94"/>
      <c r="O1070" s="94"/>
      <c r="P1070" s="5"/>
      <c r="Q1070" s="5"/>
      <c r="R1070" s="5"/>
      <c r="S1070" s="5"/>
      <c r="T1070" s="5"/>
      <c r="U1070" s="5"/>
      <c r="V1070" s="5"/>
      <c r="W1070" s="5"/>
      <c r="X1070" s="5"/>
      <c r="Y1070" s="5"/>
      <c r="Z1070" s="5"/>
    </row>
    <row r="1071" spans="1:26" ht="22.5" customHeight="1">
      <c r="A1071" s="434"/>
      <c r="B1071" s="79" t="s">
        <v>145</v>
      </c>
      <c r="C1071" s="465">
        <v>1</v>
      </c>
      <c r="D1071" s="455" t="s">
        <v>756</v>
      </c>
      <c r="E1071" s="70"/>
      <c r="F1071" s="424"/>
      <c r="G1071" s="70"/>
      <c r="H1071" s="71"/>
      <c r="I1071" s="71"/>
      <c r="J1071" s="71"/>
      <c r="K1071" s="71"/>
      <c r="L1071" s="71"/>
      <c r="M1071" s="71"/>
      <c r="N1071" s="71"/>
      <c r="O1071" s="71"/>
      <c r="P1071" s="5"/>
      <c r="Q1071" s="5"/>
      <c r="R1071" s="5"/>
      <c r="S1071" s="5"/>
      <c r="T1071" s="5"/>
      <c r="U1071" s="5"/>
      <c r="V1071" s="5"/>
      <c r="W1071" s="5"/>
      <c r="X1071" s="5"/>
      <c r="Y1071" s="5"/>
      <c r="Z1071" s="5"/>
    </row>
    <row r="1072" spans="1:26" ht="22.5" customHeight="1">
      <c r="A1072" s="402"/>
      <c r="B1072" s="79" t="s">
        <v>151</v>
      </c>
      <c r="C1072" s="465">
        <v>2</v>
      </c>
      <c r="D1072" s="455" t="s">
        <v>758</v>
      </c>
      <c r="E1072" s="433"/>
      <c r="F1072" s="329"/>
      <c r="G1072" s="94"/>
      <c r="H1072" s="71"/>
      <c r="I1072" s="71"/>
      <c r="J1072" s="71"/>
      <c r="K1072" s="71"/>
      <c r="L1072" s="71"/>
      <c r="M1072" s="71"/>
      <c r="N1072" s="71"/>
      <c r="O1072" s="71"/>
      <c r="P1072" s="5"/>
      <c r="Q1072" s="5"/>
      <c r="R1072" s="5"/>
      <c r="S1072" s="5"/>
      <c r="T1072" s="5"/>
      <c r="U1072" s="5"/>
      <c r="V1072" s="5"/>
      <c r="W1072" s="5"/>
      <c r="X1072" s="5"/>
      <c r="Y1072" s="5"/>
      <c r="Z1072" s="5"/>
    </row>
    <row r="1073" spans="1:26" ht="22.5" customHeight="1">
      <c r="A1073" s="435"/>
      <c r="B1073" s="79" t="s">
        <v>70</v>
      </c>
      <c r="C1073" s="465">
        <f>SUM(C1070:C1072)</f>
        <v>4</v>
      </c>
      <c r="D1073" s="455" t="s">
        <v>756</v>
      </c>
      <c r="E1073" s="433"/>
      <c r="F1073" s="329"/>
      <c r="G1073" s="94"/>
      <c r="H1073" s="71"/>
      <c r="I1073" s="71"/>
      <c r="J1073" s="71"/>
      <c r="K1073" s="71"/>
      <c r="L1073" s="71"/>
      <c r="M1073" s="71"/>
      <c r="N1073" s="71"/>
      <c r="O1073" s="71"/>
      <c r="P1073" s="5"/>
      <c r="Q1073" s="5"/>
      <c r="R1073" s="5"/>
      <c r="S1073" s="5"/>
      <c r="T1073" s="5"/>
      <c r="U1073" s="5"/>
      <c r="V1073" s="5"/>
      <c r="W1073" s="5"/>
      <c r="X1073" s="5"/>
      <c r="Y1073" s="5"/>
      <c r="Z1073" s="5"/>
    </row>
    <row r="1074" spans="1:26" ht="22.5" customHeight="1">
      <c r="A1074" s="653"/>
      <c r="B1074" s="197"/>
      <c r="C1074" s="655"/>
      <c r="D1074" s="656"/>
      <c r="E1074" s="658"/>
      <c r="F1074" s="659"/>
      <c r="G1074" s="335"/>
      <c r="H1074" s="203"/>
      <c r="I1074" s="203"/>
      <c r="J1074" s="203"/>
      <c r="K1074" s="203"/>
      <c r="L1074" s="203"/>
      <c r="M1074" s="71"/>
      <c r="N1074" s="71"/>
      <c r="O1074" s="71"/>
      <c r="P1074" s="5"/>
      <c r="Q1074" s="5"/>
      <c r="R1074" s="5"/>
      <c r="S1074" s="5"/>
      <c r="T1074" s="5"/>
      <c r="U1074" s="5"/>
      <c r="V1074" s="5"/>
      <c r="W1074" s="5"/>
      <c r="X1074" s="5"/>
      <c r="Y1074" s="5"/>
      <c r="Z1074" s="5"/>
    </row>
    <row r="1075" spans="1:26" ht="22.5" customHeight="1">
      <c r="A1075" s="471"/>
      <c r="B1075" s="405"/>
      <c r="C1075" s="110"/>
      <c r="D1075" s="663"/>
      <c r="E1075" s="451"/>
      <c r="F1075" s="452"/>
      <c r="G1075" s="140"/>
      <c r="H1075" s="141"/>
      <c r="I1075" s="141"/>
      <c r="J1075" s="141"/>
      <c r="K1075" s="141"/>
      <c r="L1075" s="141"/>
      <c r="M1075" s="71"/>
      <c r="N1075" s="71"/>
      <c r="O1075" s="71"/>
      <c r="P1075" s="5"/>
      <c r="Q1075" s="5"/>
      <c r="R1075" s="5"/>
      <c r="S1075" s="5"/>
      <c r="T1075" s="5"/>
      <c r="U1075" s="5"/>
      <c r="V1075" s="5"/>
      <c r="W1075" s="5"/>
      <c r="X1075" s="5"/>
      <c r="Y1075" s="5"/>
      <c r="Z1075" s="5"/>
    </row>
    <row r="1076" spans="1:26" ht="22.5" customHeight="1">
      <c r="A1076" s="34" t="s">
        <v>761</v>
      </c>
      <c r="B1076" s="292" t="s">
        <v>762</v>
      </c>
      <c r="C1076" s="318"/>
      <c r="D1076" s="319"/>
      <c r="E1076" s="53"/>
      <c r="F1076" s="417"/>
      <c r="G1076" s="53"/>
      <c r="H1076" s="419"/>
      <c r="I1076" s="209"/>
      <c r="J1076" s="209"/>
      <c r="K1076" s="209"/>
      <c r="L1076" s="209"/>
      <c r="M1076" s="420" t="s">
        <v>568</v>
      </c>
      <c r="N1076" s="428"/>
      <c r="O1076" s="428"/>
      <c r="P1076" s="5"/>
      <c r="Q1076" s="5"/>
      <c r="R1076" s="5"/>
      <c r="S1076" s="5"/>
      <c r="T1076" s="5"/>
      <c r="U1076" s="5"/>
      <c r="V1076" s="5"/>
      <c r="W1076" s="5"/>
      <c r="X1076" s="5"/>
      <c r="Y1076" s="5"/>
      <c r="Z1076" s="5"/>
    </row>
    <row r="1077" spans="1:26" ht="22.5" customHeight="1">
      <c r="A1077" s="66" t="s">
        <v>752</v>
      </c>
      <c r="B1077" s="79" t="s">
        <v>133</v>
      </c>
      <c r="C1077" s="465">
        <v>1</v>
      </c>
      <c r="D1077" s="455" t="s">
        <v>756</v>
      </c>
      <c r="E1077" s="70"/>
      <c r="F1077" s="424"/>
      <c r="G1077" s="70"/>
      <c r="H1077" s="71"/>
      <c r="I1077" s="71"/>
      <c r="J1077" s="71"/>
      <c r="K1077" s="71"/>
      <c r="L1077" s="71"/>
      <c r="M1077" s="94"/>
      <c r="N1077" s="94"/>
      <c r="O1077" s="94"/>
      <c r="P1077" s="5"/>
      <c r="Q1077" s="5"/>
      <c r="R1077" s="5"/>
      <c r="S1077" s="5"/>
      <c r="T1077" s="5"/>
      <c r="U1077" s="5"/>
      <c r="V1077" s="5"/>
      <c r="W1077" s="5"/>
      <c r="X1077" s="5"/>
      <c r="Y1077" s="5"/>
      <c r="Z1077" s="5"/>
    </row>
    <row r="1078" spans="1:26" ht="22.5" customHeight="1">
      <c r="A1078" s="434"/>
      <c r="B1078" s="79" t="s">
        <v>145</v>
      </c>
      <c r="C1078" s="465">
        <v>1</v>
      </c>
      <c r="D1078" s="455" t="s">
        <v>756</v>
      </c>
      <c r="E1078" s="70"/>
      <c r="F1078" s="424"/>
      <c r="G1078" s="70"/>
      <c r="H1078" s="71"/>
      <c r="I1078" s="71"/>
      <c r="J1078" s="71"/>
      <c r="K1078" s="71"/>
      <c r="L1078" s="71"/>
      <c r="M1078" s="71"/>
      <c r="N1078" s="71"/>
      <c r="O1078" s="71"/>
      <c r="P1078" s="5"/>
      <c r="Q1078" s="5"/>
      <c r="R1078" s="5"/>
      <c r="S1078" s="5"/>
      <c r="T1078" s="5"/>
      <c r="U1078" s="5"/>
      <c r="V1078" s="5"/>
      <c r="W1078" s="5"/>
      <c r="X1078" s="5"/>
      <c r="Y1078" s="5"/>
      <c r="Z1078" s="5"/>
    </row>
    <row r="1079" spans="1:26" ht="22.5" customHeight="1">
      <c r="A1079" s="402"/>
      <c r="B1079" s="79" t="s">
        <v>151</v>
      </c>
      <c r="C1079" s="465">
        <v>2</v>
      </c>
      <c r="D1079" s="455" t="s">
        <v>756</v>
      </c>
      <c r="E1079" s="433"/>
      <c r="F1079" s="329"/>
      <c r="G1079" s="94"/>
      <c r="H1079" s="71"/>
      <c r="I1079" s="71"/>
      <c r="J1079" s="71"/>
      <c r="K1079" s="71"/>
      <c r="L1079" s="71"/>
      <c r="M1079" s="71"/>
      <c r="N1079" s="71"/>
      <c r="O1079" s="71"/>
      <c r="P1079" s="5"/>
      <c r="Q1079" s="5"/>
      <c r="R1079" s="5"/>
      <c r="S1079" s="5"/>
      <c r="T1079" s="5"/>
      <c r="U1079" s="5"/>
      <c r="V1079" s="5"/>
      <c r="W1079" s="5"/>
      <c r="X1079" s="5"/>
      <c r="Y1079" s="5"/>
      <c r="Z1079" s="5"/>
    </row>
    <row r="1080" spans="1:26" ht="22.5" customHeight="1">
      <c r="A1080" s="435"/>
      <c r="B1080" s="79" t="s">
        <v>70</v>
      </c>
      <c r="C1080" s="465">
        <f>SUM(C1077:C1079)</f>
        <v>4</v>
      </c>
      <c r="D1080" s="455" t="s">
        <v>756</v>
      </c>
      <c r="E1080" s="433"/>
      <c r="F1080" s="329"/>
      <c r="G1080" s="94"/>
      <c r="H1080" s="71"/>
      <c r="I1080" s="71"/>
      <c r="J1080" s="71"/>
      <c r="K1080" s="71"/>
      <c r="L1080" s="71"/>
      <c r="M1080" s="71"/>
      <c r="N1080" s="71"/>
      <c r="O1080" s="71"/>
      <c r="P1080" s="5"/>
      <c r="Q1080" s="5"/>
      <c r="R1080" s="5"/>
      <c r="S1080" s="5"/>
      <c r="T1080" s="5"/>
      <c r="U1080" s="5"/>
      <c r="V1080" s="5"/>
      <c r="W1080" s="5"/>
      <c r="X1080" s="5"/>
      <c r="Y1080" s="5"/>
      <c r="Z1080" s="5"/>
    </row>
    <row r="1081" spans="1:26" ht="22.5" customHeight="1">
      <c r="A1081" s="306"/>
      <c r="B1081" s="116"/>
      <c r="C1081" s="121"/>
      <c r="D1081" s="455"/>
      <c r="E1081" s="433"/>
      <c r="F1081" s="329"/>
      <c r="G1081" s="94"/>
      <c r="H1081" s="71"/>
      <c r="I1081" s="71"/>
      <c r="J1081" s="71"/>
      <c r="K1081" s="71"/>
      <c r="L1081" s="71"/>
      <c r="M1081" s="71"/>
      <c r="N1081" s="71"/>
      <c r="O1081" s="71"/>
      <c r="P1081" s="5"/>
      <c r="Q1081" s="5"/>
      <c r="R1081" s="5"/>
      <c r="S1081" s="5"/>
      <c r="T1081" s="5"/>
      <c r="U1081" s="5"/>
      <c r="V1081" s="5"/>
      <c r="W1081" s="5"/>
      <c r="X1081" s="5"/>
      <c r="Y1081" s="5"/>
      <c r="Z1081" s="5"/>
    </row>
    <row r="1082" spans="1:26" ht="22.5" customHeight="1">
      <c r="A1082" s="66"/>
      <c r="B1082" s="421" t="s">
        <v>194</v>
      </c>
      <c r="C1082" s="422"/>
      <c r="D1082" s="423"/>
      <c r="E1082" s="70"/>
      <c r="F1082" s="424"/>
      <c r="G1082" s="70"/>
      <c r="H1082" s="425"/>
      <c r="I1082" s="426"/>
      <c r="J1082" s="426"/>
      <c r="K1082" s="426"/>
      <c r="L1082" s="426"/>
      <c r="M1082" s="420" t="s">
        <v>568</v>
      </c>
      <c r="N1082" s="420" t="s">
        <v>568</v>
      </c>
      <c r="O1082" s="420" t="s">
        <v>568</v>
      </c>
      <c r="P1082" s="5"/>
      <c r="Q1082" s="5"/>
      <c r="R1082" s="5"/>
      <c r="S1082" s="5"/>
      <c r="T1082" s="5"/>
      <c r="U1082" s="5"/>
      <c r="V1082" s="5"/>
      <c r="W1082" s="5"/>
      <c r="X1082" s="5"/>
      <c r="Y1082" s="5"/>
      <c r="Z1082" s="5"/>
    </row>
    <row r="1083" spans="1:26" ht="22.5" customHeight="1">
      <c r="A1083" s="77"/>
      <c r="B1083" s="79" t="s">
        <v>133</v>
      </c>
      <c r="C1083" s="465">
        <v>10</v>
      </c>
      <c r="D1083" s="455" t="s">
        <v>763</v>
      </c>
      <c r="E1083" s="70"/>
      <c r="F1083" s="424"/>
      <c r="G1083" s="70"/>
      <c r="H1083" s="71"/>
      <c r="I1083" s="71"/>
      <c r="J1083" s="71"/>
      <c r="K1083" s="71"/>
      <c r="L1083" s="71"/>
      <c r="M1083" s="94"/>
      <c r="N1083" s="94"/>
      <c r="O1083" s="94"/>
      <c r="P1083" s="5"/>
      <c r="Q1083" s="5"/>
      <c r="R1083" s="5"/>
      <c r="S1083" s="5"/>
      <c r="T1083" s="5"/>
      <c r="U1083" s="5"/>
      <c r="V1083" s="5"/>
      <c r="W1083" s="5"/>
      <c r="X1083" s="5"/>
      <c r="Y1083" s="5"/>
      <c r="Z1083" s="5"/>
    </row>
    <row r="1084" spans="1:26" ht="22.5" customHeight="1">
      <c r="A1084" s="434"/>
      <c r="B1084" s="79" t="s">
        <v>145</v>
      </c>
      <c r="C1084" s="465">
        <v>10</v>
      </c>
      <c r="D1084" s="455" t="s">
        <v>763</v>
      </c>
      <c r="E1084" s="433"/>
      <c r="F1084" s="329"/>
      <c r="G1084" s="70"/>
      <c r="H1084" s="71"/>
      <c r="I1084" s="71"/>
      <c r="J1084" s="71"/>
      <c r="K1084" s="71"/>
      <c r="L1084" s="71"/>
      <c r="M1084" s="71"/>
      <c r="N1084" s="71"/>
      <c r="O1084" s="71"/>
      <c r="P1084" s="5"/>
      <c r="Q1084" s="5"/>
      <c r="R1084" s="5"/>
      <c r="S1084" s="5"/>
      <c r="T1084" s="5"/>
      <c r="U1084" s="5"/>
      <c r="V1084" s="5"/>
      <c r="W1084" s="5"/>
      <c r="X1084" s="5"/>
      <c r="Y1084" s="5"/>
      <c r="Z1084" s="5"/>
    </row>
    <row r="1085" spans="1:26" ht="22.5" customHeight="1">
      <c r="A1085" s="402"/>
      <c r="B1085" s="79" t="s">
        <v>151</v>
      </c>
      <c r="C1085" s="465">
        <v>10</v>
      </c>
      <c r="D1085" s="455" t="s">
        <v>763</v>
      </c>
      <c r="E1085" s="433"/>
      <c r="F1085" s="329"/>
      <c r="G1085" s="70"/>
      <c r="H1085" s="71"/>
      <c r="I1085" s="71"/>
      <c r="J1085" s="71"/>
      <c r="K1085" s="71"/>
      <c r="L1085" s="71"/>
      <c r="M1085" s="71"/>
      <c r="N1085" s="71"/>
      <c r="O1085" s="71"/>
      <c r="P1085" s="5"/>
      <c r="Q1085" s="5"/>
      <c r="R1085" s="5"/>
      <c r="S1085" s="5"/>
      <c r="T1085" s="5"/>
      <c r="U1085" s="5"/>
      <c r="V1085" s="5"/>
      <c r="W1085" s="5"/>
      <c r="X1085" s="5"/>
      <c r="Y1085" s="5"/>
      <c r="Z1085" s="5"/>
    </row>
    <row r="1086" spans="1:26" ht="22.5" customHeight="1">
      <c r="A1086" s="435"/>
      <c r="B1086" s="79" t="s">
        <v>70</v>
      </c>
      <c r="C1086" s="465">
        <f>SUM(C1083:C1085)</f>
        <v>30</v>
      </c>
      <c r="D1086" s="455" t="s">
        <v>763</v>
      </c>
      <c r="E1086" s="433"/>
      <c r="F1086" s="329"/>
      <c r="G1086" s="94"/>
      <c r="H1086" s="71"/>
      <c r="I1086" s="71"/>
      <c r="J1086" s="71"/>
      <c r="K1086" s="71"/>
      <c r="L1086" s="71"/>
      <c r="M1086" s="71"/>
      <c r="N1086" s="71"/>
      <c r="O1086" s="71"/>
      <c r="P1086" s="5"/>
      <c r="Q1086" s="5"/>
      <c r="R1086" s="5"/>
      <c r="S1086" s="5"/>
      <c r="T1086" s="5"/>
      <c r="U1086" s="5"/>
      <c r="V1086" s="5"/>
      <c r="W1086" s="5"/>
      <c r="X1086" s="5"/>
      <c r="Y1086" s="5"/>
      <c r="Z1086" s="5"/>
    </row>
    <row r="1087" spans="1:26" ht="22.5" customHeight="1">
      <c r="A1087" s="306"/>
      <c r="B1087" s="116"/>
      <c r="C1087" s="121"/>
      <c r="D1087" s="455"/>
      <c r="E1087" s="433"/>
      <c r="F1087" s="329"/>
      <c r="G1087" s="94"/>
      <c r="H1087" s="71"/>
      <c r="I1087" s="71"/>
      <c r="J1087" s="71"/>
      <c r="K1087" s="71"/>
      <c r="L1087" s="71"/>
      <c r="M1087" s="71"/>
      <c r="N1087" s="71"/>
      <c r="O1087" s="71"/>
      <c r="P1087" s="5"/>
      <c r="Q1087" s="5"/>
      <c r="R1087" s="5"/>
      <c r="S1087" s="5"/>
      <c r="T1087" s="5"/>
      <c r="U1087" s="5"/>
      <c r="V1087" s="5"/>
      <c r="W1087" s="5"/>
      <c r="X1087" s="5"/>
      <c r="Y1087" s="5"/>
      <c r="Z1087" s="5"/>
    </row>
    <row r="1088" spans="1:26" ht="22.5" customHeight="1">
      <c r="A1088" s="66"/>
      <c r="B1088" s="421" t="s">
        <v>197</v>
      </c>
      <c r="C1088" s="422"/>
      <c r="D1088" s="423"/>
      <c r="E1088" s="70"/>
      <c r="F1088" s="424"/>
      <c r="G1088" s="70"/>
      <c r="H1088" s="425"/>
      <c r="I1088" s="426"/>
      <c r="J1088" s="426"/>
      <c r="K1088" s="426"/>
      <c r="L1088" s="426"/>
      <c r="M1088" s="420" t="s">
        <v>568</v>
      </c>
      <c r="N1088" s="420" t="s">
        <v>568</v>
      </c>
      <c r="O1088" s="420" t="s">
        <v>568</v>
      </c>
      <c r="P1088" s="5"/>
      <c r="Q1088" s="5"/>
      <c r="R1088" s="5"/>
      <c r="S1088" s="5"/>
      <c r="T1088" s="5"/>
      <c r="U1088" s="5"/>
      <c r="V1088" s="5"/>
      <c r="W1088" s="5"/>
      <c r="X1088" s="5"/>
      <c r="Y1088" s="5"/>
      <c r="Z1088" s="5"/>
    </row>
    <row r="1089" spans="1:26" ht="22.5" customHeight="1">
      <c r="A1089" s="77"/>
      <c r="B1089" s="79" t="s">
        <v>133</v>
      </c>
      <c r="C1089" s="465">
        <v>200</v>
      </c>
      <c r="D1089" s="455" t="s">
        <v>764</v>
      </c>
      <c r="E1089" s="70"/>
      <c r="F1089" s="424"/>
      <c r="G1089" s="70"/>
      <c r="H1089" s="71"/>
      <c r="I1089" s="71"/>
      <c r="J1089" s="71"/>
      <c r="K1089" s="71"/>
      <c r="L1089" s="71"/>
      <c r="M1089" s="94"/>
      <c r="N1089" s="94"/>
      <c r="O1089" s="94"/>
      <c r="P1089" s="5"/>
      <c r="Q1089" s="5"/>
      <c r="R1089" s="5"/>
      <c r="S1089" s="5"/>
      <c r="T1089" s="5"/>
      <c r="U1089" s="5"/>
      <c r="V1089" s="5"/>
      <c r="W1089" s="5"/>
      <c r="X1089" s="5"/>
      <c r="Y1089" s="5"/>
      <c r="Z1089" s="5"/>
    </row>
    <row r="1090" spans="1:26" ht="22.5" customHeight="1">
      <c r="A1090" s="434"/>
      <c r="B1090" s="79" t="s">
        <v>145</v>
      </c>
      <c r="C1090" s="465">
        <v>200</v>
      </c>
      <c r="D1090" s="455" t="s">
        <v>764</v>
      </c>
      <c r="E1090" s="433"/>
      <c r="F1090" s="329"/>
      <c r="G1090" s="70"/>
      <c r="H1090" s="71"/>
      <c r="I1090" s="71"/>
      <c r="J1090" s="71"/>
      <c r="K1090" s="71"/>
      <c r="L1090" s="71"/>
      <c r="M1090" s="71"/>
      <c r="N1090" s="71"/>
      <c r="O1090" s="71"/>
      <c r="P1090" s="5"/>
      <c r="Q1090" s="5"/>
      <c r="R1090" s="5"/>
      <c r="S1090" s="5"/>
      <c r="T1090" s="5"/>
      <c r="U1090" s="5"/>
      <c r="V1090" s="5"/>
      <c r="W1090" s="5"/>
      <c r="X1090" s="5"/>
      <c r="Y1090" s="5"/>
      <c r="Z1090" s="5"/>
    </row>
    <row r="1091" spans="1:26" ht="22.5" customHeight="1">
      <c r="A1091" s="402"/>
      <c r="B1091" s="79" t="s">
        <v>151</v>
      </c>
      <c r="C1091" s="465">
        <v>50</v>
      </c>
      <c r="D1091" s="455" t="s">
        <v>764</v>
      </c>
      <c r="E1091" s="433"/>
      <c r="F1091" s="329"/>
      <c r="G1091" s="70"/>
      <c r="H1091" s="71"/>
      <c r="I1091" s="71"/>
      <c r="J1091" s="71"/>
      <c r="K1091" s="71"/>
      <c r="L1091" s="71"/>
      <c r="M1091" s="71"/>
      <c r="N1091" s="71"/>
      <c r="O1091" s="71"/>
      <c r="P1091" s="5"/>
      <c r="Q1091" s="5"/>
      <c r="R1091" s="5"/>
      <c r="S1091" s="5"/>
      <c r="T1091" s="5"/>
      <c r="U1091" s="5"/>
      <c r="V1091" s="5"/>
      <c r="W1091" s="5"/>
      <c r="X1091" s="5"/>
      <c r="Y1091" s="5"/>
      <c r="Z1091" s="5"/>
    </row>
    <row r="1092" spans="1:26" ht="22.5" customHeight="1">
      <c r="A1092" s="435"/>
      <c r="B1092" s="79" t="s">
        <v>70</v>
      </c>
      <c r="C1092" s="465">
        <f>SUM(C1089:C1091)</f>
        <v>450</v>
      </c>
      <c r="D1092" s="455" t="s">
        <v>764</v>
      </c>
      <c r="E1092" s="433"/>
      <c r="F1092" s="329"/>
      <c r="G1092" s="94"/>
      <c r="H1092" s="71"/>
      <c r="I1092" s="71"/>
      <c r="J1092" s="71"/>
      <c r="K1092" s="71"/>
      <c r="L1092" s="71"/>
      <c r="M1092" s="71"/>
      <c r="N1092" s="71"/>
      <c r="O1092" s="71"/>
      <c r="P1092" s="5"/>
      <c r="Q1092" s="5"/>
      <c r="R1092" s="5"/>
      <c r="S1092" s="5"/>
      <c r="T1092" s="5"/>
      <c r="U1092" s="5"/>
      <c r="V1092" s="5"/>
      <c r="W1092" s="5"/>
      <c r="X1092" s="5"/>
      <c r="Y1092" s="5"/>
      <c r="Z1092" s="5"/>
    </row>
    <row r="1093" spans="1:26" ht="27.75" customHeight="1">
      <c r="A1093" s="133"/>
      <c r="B1093" s="79"/>
      <c r="C1093" s="121"/>
      <c r="D1093" s="134" t="s">
        <v>202</v>
      </c>
      <c r="E1093" s="45"/>
      <c r="F1093" s="45"/>
      <c r="G1093" s="45"/>
      <c r="H1093" s="45"/>
      <c r="I1093" s="45"/>
      <c r="J1093" s="45">
        <f t="shared" ref="J1093:J1133" si="40">SUM(E1093:I1093)</f>
        <v>0</v>
      </c>
      <c r="K1093" s="45" t="e">
        <f t="shared" ref="K1093:K1134" si="41">J1093/E1093</f>
        <v>#DIV/0!</v>
      </c>
      <c r="L1093" s="45"/>
      <c r="M1093" s="5"/>
      <c r="N1093" s="5"/>
      <c r="O1093" s="5"/>
      <c r="P1093" s="5"/>
      <c r="Q1093" s="5"/>
      <c r="R1093" s="5"/>
      <c r="S1093" s="5"/>
      <c r="T1093" s="5"/>
      <c r="U1093" s="5"/>
      <c r="V1093" s="5"/>
      <c r="W1093" s="5"/>
      <c r="X1093" s="5"/>
      <c r="Y1093" s="5"/>
      <c r="Z1093" s="5"/>
    </row>
    <row r="1094" spans="1:26" ht="27.75" customHeight="1">
      <c r="A1094" s="133"/>
      <c r="B1094" s="79"/>
      <c r="C1094" s="121"/>
      <c r="D1094" s="134" t="s">
        <v>205</v>
      </c>
      <c r="E1094" s="45"/>
      <c r="F1094" s="45"/>
      <c r="G1094" s="45"/>
      <c r="H1094" s="45"/>
      <c r="I1094" s="45"/>
      <c r="J1094" s="45">
        <f t="shared" si="40"/>
        <v>0</v>
      </c>
      <c r="K1094" s="45" t="e">
        <f t="shared" si="41"/>
        <v>#DIV/0!</v>
      </c>
      <c r="L1094" s="45"/>
      <c r="M1094" s="5"/>
      <c r="N1094" s="5"/>
      <c r="O1094" s="5"/>
      <c r="P1094" s="5"/>
      <c r="Q1094" s="5"/>
      <c r="R1094" s="5"/>
      <c r="S1094" s="5"/>
      <c r="T1094" s="5"/>
      <c r="U1094" s="5"/>
      <c r="V1094" s="5"/>
      <c r="W1094" s="5"/>
      <c r="X1094" s="5"/>
      <c r="Y1094" s="5"/>
      <c r="Z1094" s="5"/>
    </row>
    <row r="1095" spans="1:26" ht="27.75" customHeight="1">
      <c r="A1095" s="133"/>
      <c r="B1095" s="79"/>
      <c r="C1095" s="121"/>
      <c r="D1095" s="134" t="s">
        <v>210</v>
      </c>
      <c r="E1095" s="45"/>
      <c r="F1095" s="45"/>
      <c r="G1095" s="45"/>
      <c r="H1095" s="45"/>
      <c r="I1095" s="45"/>
      <c r="J1095" s="45">
        <f t="shared" si="40"/>
        <v>0</v>
      </c>
      <c r="K1095" s="45" t="e">
        <f t="shared" si="41"/>
        <v>#DIV/0!</v>
      </c>
      <c r="L1095" s="45"/>
      <c r="M1095" s="5"/>
      <c r="N1095" s="5"/>
      <c r="O1095" s="5"/>
      <c r="P1095" s="5"/>
      <c r="Q1095" s="5"/>
      <c r="R1095" s="5"/>
      <c r="S1095" s="5"/>
      <c r="T1095" s="5"/>
      <c r="U1095" s="5"/>
      <c r="V1095" s="5"/>
      <c r="W1095" s="5"/>
      <c r="X1095" s="5"/>
      <c r="Y1095" s="5"/>
      <c r="Z1095" s="5"/>
    </row>
    <row r="1096" spans="1:26" ht="27.75" customHeight="1">
      <c r="A1096" s="133"/>
      <c r="B1096" s="79"/>
      <c r="C1096" s="121"/>
      <c r="D1096" s="134" t="s">
        <v>213</v>
      </c>
      <c r="E1096" s="45"/>
      <c r="F1096" s="45"/>
      <c r="G1096" s="45"/>
      <c r="H1096" s="45"/>
      <c r="I1096" s="45"/>
      <c r="J1096" s="45">
        <f t="shared" si="40"/>
        <v>0</v>
      </c>
      <c r="K1096" s="45" t="e">
        <f t="shared" si="41"/>
        <v>#DIV/0!</v>
      </c>
      <c r="L1096" s="45"/>
      <c r="M1096" s="5"/>
      <c r="N1096" s="5"/>
      <c r="O1096" s="5"/>
      <c r="P1096" s="5"/>
      <c r="Q1096" s="5"/>
      <c r="R1096" s="5"/>
      <c r="S1096" s="5"/>
      <c r="T1096" s="5"/>
      <c r="U1096" s="5"/>
      <c r="V1096" s="5"/>
      <c r="W1096" s="5"/>
      <c r="X1096" s="5"/>
      <c r="Y1096" s="5"/>
      <c r="Z1096" s="5"/>
    </row>
    <row r="1097" spans="1:26" ht="27.75" customHeight="1">
      <c r="A1097" s="133"/>
      <c r="B1097" s="79"/>
      <c r="C1097" s="121"/>
      <c r="D1097" s="134" t="s">
        <v>216</v>
      </c>
      <c r="E1097" s="45"/>
      <c r="F1097" s="45"/>
      <c r="G1097" s="45"/>
      <c r="H1097" s="45"/>
      <c r="I1097" s="45"/>
      <c r="J1097" s="45">
        <f t="shared" si="40"/>
        <v>0</v>
      </c>
      <c r="K1097" s="45" t="e">
        <f t="shared" si="41"/>
        <v>#DIV/0!</v>
      </c>
      <c r="L1097" s="45"/>
      <c r="M1097" s="5"/>
      <c r="N1097" s="5"/>
      <c r="O1097" s="5"/>
      <c r="P1097" s="5"/>
      <c r="Q1097" s="5"/>
      <c r="R1097" s="5"/>
      <c r="S1097" s="5"/>
      <c r="T1097" s="5"/>
      <c r="U1097" s="5"/>
      <c r="V1097" s="5"/>
      <c r="W1097" s="5"/>
      <c r="X1097" s="5"/>
      <c r="Y1097" s="5"/>
      <c r="Z1097" s="5"/>
    </row>
    <row r="1098" spans="1:26" ht="27.75" customHeight="1">
      <c r="A1098" s="133"/>
      <c r="B1098" s="79"/>
      <c r="C1098" s="121"/>
      <c r="D1098" s="134" t="s">
        <v>218</v>
      </c>
      <c r="E1098" s="45"/>
      <c r="F1098" s="45"/>
      <c r="G1098" s="45"/>
      <c r="H1098" s="45"/>
      <c r="I1098" s="45"/>
      <c r="J1098" s="45">
        <f t="shared" si="40"/>
        <v>0</v>
      </c>
      <c r="K1098" s="45" t="e">
        <f t="shared" si="41"/>
        <v>#DIV/0!</v>
      </c>
      <c r="L1098" s="45"/>
      <c r="M1098" s="5"/>
      <c r="N1098" s="5"/>
      <c r="O1098" s="5"/>
      <c r="P1098" s="5"/>
      <c r="Q1098" s="5"/>
      <c r="R1098" s="5"/>
      <c r="S1098" s="5"/>
      <c r="T1098" s="5"/>
      <c r="U1098" s="5"/>
      <c r="V1098" s="5"/>
      <c r="W1098" s="5"/>
      <c r="X1098" s="5"/>
      <c r="Y1098" s="5"/>
      <c r="Z1098" s="5"/>
    </row>
    <row r="1099" spans="1:26" ht="27.75" customHeight="1">
      <c r="A1099" s="133"/>
      <c r="B1099" s="79"/>
      <c r="C1099" s="121"/>
      <c r="D1099" s="134" t="s">
        <v>220</v>
      </c>
      <c r="E1099" s="45"/>
      <c r="F1099" s="45"/>
      <c r="G1099" s="45"/>
      <c r="H1099" s="45"/>
      <c r="I1099" s="45"/>
      <c r="J1099" s="45">
        <f t="shared" si="40"/>
        <v>0</v>
      </c>
      <c r="K1099" s="45" t="e">
        <f t="shared" si="41"/>
        <v>#DIV/0!</v>
      </c>
      <c r="L1099" s="45"/>
      <c r="M1099" s="5"/>
      <c r="N1099" s="5"/>
      <c r="O1099" s="5"/>
      <c r="P1099" s="5"/>
      <c r="Q1099" s="5"/>
      <c r="R1099" s="5"/>
      <c r="S1099" s="5"/>
      <c r="T1099" s="5"/>
      <c r="U1099" s="5"/>
      <c r="V1099" s="5"/>
      <c r="W1099" s="5"/>
      <c r="X1099" s="5"/>
      <c r="Y1099" s="5"/>
      <c r="Z1099" s="5"/>
    </row>
    <row r="1100" spans="1:26" ht="27.75" customHeight="1">
      <c r="A1100" s="133"/>
      <c r="B1100" s="79"/>
      <c r="C1100" s="121"/>
      <c r="D1100" s="134" t="s">
        <v>223</v>
      </c>
      <c r="E1100" s="45"/>
      <c r="F1100" s="45"/>
      <c r="G1100" s="45"/>
      <c r="H1100" s="45"/>
      <c r="I1100" s="45"/>
      <c r="J1100" s="45">
        <f t="shared" si="40"/>
        <v>0</v>
      </c>
      <c r="K1100" s="45" t="e">
        <f t="shared" si="41"/>
        <v>#DIV/0!</v>
      </c>
      <c r="L1100" s="45"/>
      <c r="M1100" s="5"/>
      <c r="N1100" s="5"/>
      <c r="O1100" s="5"/>
      <c r="P1100" s="5"/>
      <c r="Q1100" s="5"/>
      <c r="R1100" s="5"/>
      <c r="S1100" s="5"/>
      <c r="T1100" s="5"/>
      <c r="U1100" s="5"/>
      <c r="V1100" s="5"/>
      <c r="W1100" s="5"/>
      <c r="X1100" s="5"/>
      <c r="Y1100" s="5"/>
      <c r="Z1100" s="5"/>
    </row>
    <row r="1101" spans="1:26" ht="27.75" customHeight="1">
      <c r="A1101" s="133"/>
      <c r="B1101" s="79"/>
      <c r="C1101" s="121"/>
      <c r="D1101" s="134" t="s">
        <v>225</v>
      </c>
      <c r="E1101" s="45"/>
      <c r="F1101" s="45"/>
      <c r="G1101" s="45"/>
      <c r="H1101" s="45"/>
      <c r="I1101" s="45"/>
      <c r="J1101" s="45">
        <f t="shared" si="40"/>
        <v>0</v>
      </c>
      <c r="K1101" s="45" t="e">
        <f t="shared" si="41"/>
        <v>#DIV/0!</v>
      </c>
      <c r="L1101" s="45"/>
      <c r="M1101" s="5"/>
      <c r="N1101" s="5"/>
      <c r="O1101" s="5"/>
      <c r="P1101" s="5"/>
      <c r="Q1101" s="5"/>
      <c r="R1101" s="5"/>
      <c r="S1101" s="5"/>
      <c r="T1101" s="5"/>
      <c r="U1101" s="5"/>
      <c r="V1101" s="5"/>
      <c r="W1101" s="5"/>
      <c r="X1101" s="5"/>
      <c r="Y1101" s="5"/>
      <c r="Z1101" s="5"/>
    </row>
    <row r="1102" spans="1:26" ht="27.75" customHeight="1">
      <c r="A1102" s="133"/>
      <c r="B1102" s="79"/>
      <c r="C1102" s="121"/>
      <c r="D1102" s="134" t="s">
        <v>227</v>
      </c>
      <c r="E1102" s="45"/>
      <c r="F1102" s="45"/>
      <c r="G1102" s="45"/>
      <c r="H1102" s="45"/>
      <c r="I1102" s="45"/>
      <c r="J1102" s="45">
        <f t="shared" si="40"/>
        <v>0</v>
      </c>
      <c r="K1102" s="45" t="e">
        <f t="shared" si="41"/>
        <v>#DIV/0!</v>
      </c>
      <c r="L1102" s="45"/>
      <c r="M1102" s="5"/>
      <c r="N1102" s="5"/>
      <c r="O1102" s="5"/>
      <c r="P1102" s="5"/>
      <c r="Q1102" s="5"/>
      <c r="R1102" s="5"/>
      <c r="S1102" s="5"/>
      <c r="T1102" s="5"/>
      <c r="U1102" s="5"/>
      <c r="V1102" s="5"/>
      <c r="W1102" s="5"/>
      <c r="X1102" s="5"/>
      <c r="Y1102" s="5"/>
      <c r="Z1102" s="5"/>
    </row>
    <row r="1103" spans="1:26" ht="27.75" customHeight="1">
      <c r="A1103" s="133"/>
      <c r="B1103" s="79"/>
      <c r="C1103" s="121"/>
      <c r="D1103" s="134" t="s">
        <v>229</v>
      </c>
      <c r="E1103" s="45"/>
      <c r="F1103" s="45"/>
      <c r="G1103" s="45"/>
      <c r="H1103" s="45"/>
      <c r="I1103" s="45"/>
      <c r="J1103" s="45">
        <f t="shared" si="40"/>
        <v>0</v>
      </c>
      <c r="K1103" s="45" t="e">
        <f t="shared" si="41"/>
        <v>#DIV/0!</v>
      </c>
      <c r="L1103" s="45"/>
      <c r="M1103" s="5"/>
      <c r="N1103" s="5"/>
      <c r="O1103" s="5"/>
      <c r="P1103" s="5"/>
      <c r="Q1103" s="5"/>
      <c r="R1103" s="5"/>
      <c r="S1103" s="5"/>
      <c r="T1103" s="5"/>
      <c r="U1103" s="5"/>
      <c r="V1103" s="5"/>
      <c r="W1103" s="5"/>
      <c r="X1103" s="5"/>
      <c r="Y1103" s="5"/>
      <c r="Z1103" s="5"/>
    </row>
    <row r="1104" spans="1:26" ht="27.75" customHeight="1">
      <c r="A1104" s="133"/>
      <c r="B1104" s="79"/>
      <c r="C1104" s="121"/>
      <c r="D1104" s="134" t="s">
        <v>234</v>
      </c>
      <c r="E1104" s="45"/>
      <c r="F1104" s="45"/>
      <c r="G1104" s="45"/>
      <c r="H1104" s="45"/>
      <c r="I1104" s="45"/>
      <c r="J1104" s="45">
        <f t="shared" si="40"/>
        <v>0</v>
      </c>
      <c r="K1104" s="45" t="e">
        <f t="shared" si="41"/>
        <v>#DIV/0!</v>
      </c>
      <c r="L1104" s="45"/>
      <c r="M1104" s="5"/>
      <c r="N1104" s="5"/>
      <c r="O1104" s="5"/>
      <c r="P1104" s="5"/>
      <c r="Q1104" s="5"/>
      <c r="R1104" s="5"/>
      <c r="S1104" s="5"/>
      <c r="T1104" s="5"/>
      <c r="U1104" s="5"/>
      <c r="V1104" s="5"/>
      <c r="W1104" s="5"/>
      <c r="X1104" s="5"/>
      <c r="Y1104" s="5"/>
      <c r="Z1104" s="5"/>
    </row>
    <row r="1105" spans="1:26" ht="27.75" customHeight="1">
      <c r="A1105" s="133"/>
      <c r="B1105" s="79"/>
      <c r="C1105" s="121"/>
      <c r="D1105" s="134" t="s">
        <v>236</v>
      </c>
      <c r="E1105" s="45"/>
      <c r="F1105" s="45"/>
      <c r="G1105" s="45"/>
      <c r="H1105" s="45"/>
      <c r="I1105" s="45"/>
      <c r="J1105" s="45">
        <f t="shared" si="40"/>
        <v>0</v>
      </c>
      <c r="K1105" s="45" t="e">
        <f t="shared" si="41"/>
        <v>#DIV/0!</v>
      </c>
      <c r="L1105" s="45"/>
      <c r="M1105" s="5"/>
      <c r="N1105" s="5"/>
      <c r="O1105" s="5"/>
      <c r="P1105" s="5"/>
      <c r="Q1105" s="5"/>
      <c r="R1105" s="5"/>
      <c r="S1105" s="5"/>
      <c r="T1105" s="5"/>
      <c r="U1105" s="5"/>
      <c r="V1105" s="5"/>
      <c r="W1105" s="5"/>
      <c r="X1105" s="5"/>
      <c r="Y1105" s="5"/>
      <c r="Z1105" s="5"/>
    </row>
    <row r="1106" spans="1:26" ht="27.75" customHeight="1">
      <c r="A1106" s="133"/>
      <c r="B1106" s="79"/>
      <c r="C1106" s="121"/>
      <c r="D1106" s="134" t="s">
        <v>241</v>
      </c>
      <c r="E1106" s="45"/>
      <c r="F1106" s="45"/>
      <c r="G1106" s="45"/>
      <c r="H1106" s="45"/>
      <c r="I1106" s="45"/>
      <c r="J1106" s="45">
        <f t="shared" si="40"/>
        <v>0</v>
      </c>
      <c r="K1106" s="45" t="e">
        <f t="shared" si="41"/>
        <v>#DIV/0!</v>
      </c>
      <c r="L1106" s="45"/>
      <c r="M1106" s="5"/>
      <c r="N1106" s="5"/>
      <c r="O1106" s="5"/>
      <c r="P1106" s="5"/>
      <c r="Q1106" s="5"/>
      <c r="R1106" s="5"/>
      <c r="S1106" s="5"/>
      <c r="T1106" s="5"/>
      <c r="U1106" s="5"/>
      <c r="V1106" s="5"/>
      <c r="W1106" s="5"/>
      <c r="X1106" s="5"/>
      <c r="Y1106" s="5"/>
      <c r="Z1106" s="5"/>
    </row>
    <row r="1107" spans="1:26" ht="27.75" customHeight="1">
      <c r="A1107" s="133"/>
      <c r="B1107" s="79"/>
      <c r="C1107" s="121"/>
      <c r="D1107" s="134" t="s">
        <v>243</v>
      </c>
      <c r="E1107" s="45"/>
      <c r="F1107" s="45"/>
      <c r="G1107" s="45"/>
      <c r="H1107" s="45"/>
      <c r="I1107" s="45"/>
      <c r="J1107" s="45">
        <f t="shared" si="40"/>
        <v>0</v>
      </c>
      <c r="K1107" s="45" t="e">
        <f t="shared" si="41"/>
        <v>#DIV/0!</v>
      </c>
      <c r="L1107" s="45"/>
      <c r="M1107" s="5"/>
      <c r="N1107" s="5"/>
      <c r="O1107" s="5"/>
      <c r="P1107" s="5"/>
      <c r="Q1107" s="5"/>
      <c r="R1107" s="5"/>
      <c r="S1107" s="5"/>
      <c r="T1107" s="5"/>
      <c r="U1107" s="5"/>
      <c r="V1107" s="5"/>
      <c r="W1107" s="5"/>
      <c r="X1107" s="5"/>
      <c r="Y1107" s="5"/>
      <c r="Z1107" s="5"/>
    </row>
    <row r="1108" spans="1:26" ht="27.75" customHeight="1">
      <c r="A1108" s="133"/>
      <c r="B1108" s="79"/>
      <c r="C1108" s="121"/>
      <c r="D1108" s="134" t="s">
        <v>246</v>
      </c>
      <c r="E1108" s="45"/>
      <c r="F1108" s="45"/>
      <c r="G1108" s="45"/>
      <c r="H1108" s="45"/>
      <c r="I1108" s="45"/>
      <c r="J1108" s="45">
        <f t="shared" si="40"/>
        <v>0</v>
      </c>
      <c r="K1108" s="45" t="e">
        <f t="shared" si="41"/>
        <v>#DIV/0!</v>
      </c>
      <c r="L1108" s="45"/>
      <c r="M1108" s="5"/>
      <c r="N1108" s="5"/>
      <c r="O1108" s="5"/>
      <c r="P1108" s="5"/>
      <c r="Q1108" s="5"/>
      <c r="R1108" s="5"/>
      <c r="S1108" s="5"/>
      <c r="T1108" s="5"/>
      <c r="U1108" s="5"/>
      <c r="V1108" s="5"/>
      <c r="W1108" s="5"/>
      <c r="X1108" s="5"/>
      <c r="Y1108" s="5"/>
      <c r="Z1108" s="5"/>
    </row>
    <row r="1109" spans="1:26" ht="27.75" customHeight="1">
      <c r="A1109" s="133"/>
      <c r="B1109" s="79"/>
      <c r="C1109" s="121"/>
      <c r="D1109" s="134" t="s">
        <v>249</v>
      </c>
      <c r="E1109" s="45"/>
      <c r="F1109" s="45"/>
      <c r="G1109" s="45"/>
      <c r="H1109" s="45"/>
      <c r="I1109" s="45"/>
      <c r="J1109" s="45">
        <f t="shared" si="40"/>
        <v>0</v>
      </c>
      <c r="K1109" s="45" t="e">
        <f t="shared" si="41"/>
        <v>#DIV/0!</v>
      </c>
      <c r="L1109" s="45"/>
      <c r="M1109" s="5"/>
      <c r="N1109" s="5"/>
      <c r="O1109" s="5"/>
      <c r="P1109" s="5"/>
      <c r="Q1109" s="5"/>
      <c r="R1109" s="5"/>
      <c r="S1109" s="5"/>
      <c r="T1109" s="5"/>
      <c r="U1109" s="5"/>
      <c r="V1109" s="5"/>
      <c r="W1109" s="5"/>
      <c r="X1109" s="5"/>
      <c r="Y1109" s="5"/>
      <c r="Z1109" s="5"/>
    </row>
    <row r="1110" spans="1:26" ht="27.75" customHeight="1">
      <c r="A1110" s="133"/>
      <c r="B1110" s="79"/>
      <c r="C1110" s="121"/>
      <c r="D1110" s="134" t="s">
        <v>253</v>
      </c>
      <c r="E1110" s="45"/>
      <c r="F1110" s="45"/>
      <c r="G1110" s="45"/>
      <c r="H1110" s="45"/>
      <c r="I1110" s="45"/>
      <c r="J1110" s="45">
        <f t="shared" si="40"/>
        <v>0</v>
      </c>
      <c r="K1110" s="45" t="e">
        <f t="shared" si="41"/>
        <v>#DIV/0!</v>
      </c>
      <c r="L1110" s="45"/>
      <c r="M1110" s="5"/>
      <c r="N1110" s="5"/>
      <c r="O1110" s="5"/>
      <c r="P1110" s="5"/>
      <c r="Q1110" s="5"/>
      <c r="R1110" s="5"/>
      <c r="S1110" s="5"/>
      <c r="T1110" s="5"/>
      <c r="U1110" s="5"/>
      <c r="V1110" s="5"/>
      <c r="W1110" s="5"/>
      <c r="X1110" s="5"/>
      <c r="Y1110" s="5"/>
      <c r="Z1110" s="5"/>
    </row>
    <row r="1111" spans="1:26" ht="27.75" customHeight="1">
      <c r="A1111" s="133"/>
      <c r="B1111" s="79"/>
      <c r="C1111" s="121"/>
      <c r="D1111" s="134" t="s">
        <v>256</v>
      </c>
      <c r="E1111" s="45"/>
      <c r="F1111" s="45"/>
      <c r="G1111" s="45"/>
      <c r="H1111" s="45"/>
      <c r="I1111" s="45"/>
      <c r="J1111" s="45">
        <f t="shared" si="40"/>
        <v>0</v>
      </c>
      <c r="K1111" s="45" t="e">
        <f t="shared" si="41"/>
        <v>#DIV/0!</v>
      </c>
      <c r="L1111" s="45"/>
      <c r="M1111" s="5"/>
      <c r="N1111" s="5"/>
      <c r="O1111" s="5"/>
      <c r="P1111" s="5"/>
      <c r="Q1111" s="5"/>
      <c r="R1111" s="5"/>
      <c r="S1111" s="5"/>
      <c r="T1111" s="5"/>
      <c r="U1111" s="5"/>
      <c r="V1111" s="5"/>
      <c r="W1111" s="5"/>
      <c r="X1111" s="5"/>
      <c r="Y1111" s="5"/>
      <c r="Z1111" s="5"/>
    </row>
    <row r="1112" spans="1:26" ht="27.75" customHeight="1">
      <c r="A1112" s="133"/>
      <c r="B1112" s="79"/>
      <c r="C1112" s="121"/>
      <c r="D1112" s="134" t="s">
        <v>259</v>
      </c>
      <c r="E1112" s="45"/>
      <c r="F1112" s="45"/>
      <c r="G1112" s="45"/>
      <c r="H1112" s="45"/>
      <c r="I1112" s="45"/>
      <c r="J1112" s="45">
        <f t="shared" si="40"/>
        <v>0</v>
      </c>
      <c r="K1112" s="45" t="e">
        <f t="shared" si="41"/>
        <v>#DIV/0!</v>
      </c>
      <c r="L1112" s="45"/>
      <c r="M1112" s="5"/>
      <c r="N1112" s="5"/>
      <c r="O1112" s="5"/>
      <c r="P1112" s="5"/>
      <c r="Q1112" s="5"/>
      <c r="R1112" s="5"/>
      <c r="S1112" s="5"/>
      <c r="T1112" s="5"/>
      <c r="U1112" s="5"/>
      <c r="V1112" s="5"/>
      <c r="W1112" s="5"/>
      <c r="X1112" s="5"/>
      <c r="Y1112" s="5"/>
      <c r="Z1112" s="5"/>
    </row>
    <row r="1113" spans="1:26" ht="27.75" customHeight="1">
      <c r="A1113" s="133"/>
      <c r="B1113" s="79"/>
      <c r="C1113" s="121"/>
      <c r="D1113" s="134" t="s">
        <v>261</v>
      </c>
      <c r="E1113" s="45"/>
      <c r="F1113" s="45"/>
      <c r="G1113" s="45"/>
      <c r="H1113" s="45"/>
      <c r="I1113" s="45"/>
      <c r="J1113" s="45">
        <f t="shared" si="40"/>
        <v>0</v>
      </c>
      <c r="K1113" s="45" t="e">
        <f t="shared" si="41"/>
        <v>#DIV/0!</v>
      </c>
      <c r="L1113" s="45"/>
      <c r="M1113" s="5"/>
      <c r="N1113" s="5"/>
      <c r="O1113" s="5"/>
      <c r="P1113" s="5"/>
      <c r="Q1113" s="5"/>
      <c r="R1113" s="5"/>
      <c r="S1113" s="5"/>
      <c r="T1113" s="5"/>
      <c r="U1113" s="5"/>
      <c r="V1113" s="5"/>
      <c r="W1113" s="5"/>
      <c r="X1113" s="5"/>
      <c r="Y1113" s="5"/>
      <c r="Z1113" s="5"/>
    </row>
    <row r="1114" spans="1:26" ht="27.75" customHeight="1">
      <c r="A1114" s="133"/>
      <c r="B1114" s="79"/>
      <c r="C1114" s="121"/>
      <c r="D1114" s="134" t="s">
        <v>263</v>
      </c>
      <c r="E1114" s="45"/>
      <c r="F1114" s="45"/>
      <c r="G1114" s="45"/>
      <c r="H1114" s="45"/>
      <c r="I1114" s="45"/>
      <c r="J1114" s="45">
        <f t="shared" si="40"/>
        <v>0</v>
      </c>
      <c r="K1114" s="45" t="e">
        <f t="shared" si="41"/>
        <v>#DIV/0!</v>
      </c>
      <c r="L1114" s="45"/>
      <c r="M1114" s="5"/>
      <c r="N1114" s="5"/>
      <c r="O1114" s="5"/>
      <c r="P1114" s="5"/>
      <c r="Q1114" s="5"/>
      <c r="R1114" s="5"/>
      <c r="S1114" s="5"/>
      <c r="T1114" s="5"/>
      <c r="U1114" s="5"/>
      <c r="V1114" s="5"/>
      <c r="W1114" s="5"/>
      <c r="X1114" s="5"/>
      <c r="Y1114" s="5"/>
      <c r="Z1114" s="5"/>
    </row>
    <row r="1115" spans="1:26" ht="27.75" customHeight="1">
      <c r="A1115" s="133"/>
      <c r="B1115" s="79"/>
      <c r="C1115" s="121"/>
      <c r="D1115" s="134" t="s">
        <v>265</v>
      </c>
      <c r="E1115" s="45"/>
      <c r="F1115" s="45"/>
      <c r="G1115" s="45"/>
      <c r="H1115" s="45"/>
      <c r="I1115" s="45"/>
      <c r="J1115" s="45">
        <f t="shared" si="40"/>
        <v>0</v>
      </c>
      <c r="K1115" s="45" t="e">
        <f t="shared" si="41"/>
        <v>#DIV/0!</v>
      </c>
      <c r="L1115" s="45"/>
      <c r="M1115" s="5"/>
      <c r="N1115" s="5"/>
      <c r="O1115" s="5"/>
      <c r="P1115" s="5"/>
      <c r="Q1115" s="5"/>
      <c r="R1115" s="5"/>
      <c r="S1115" s="5"/>
      <c r="T1115" s="5"/>
      <c r="U1115" s="5"/>
      <c r="V1115" s="5"/>
      <c r="W1115" s="5"/>
      <c r="X1115" s="5"/>
      <c r="Y1115" s="5"/>
      <c r="Z1115" s="5"/>
    </row>
    <row r="1116" spans="1:26" ht="27.75" customHeight="1">
      <c r="A1116" s="133"/>
      <c r="B1116" s="79"/>
      <c r="C1116" s="121"/>
      <c r="D1116" s="134" t="s">
        <v>269</v>
      </c>
      <c r="E1116" s="45"/>
      <c r="F1116" s="45"/>
      <c r="G1116" s="45"/>
      <c r="H1116" s="45"/>
      <c r="I1116" s="45"/>
      <c r="J1116" s="45">
        <f t="shared" si="40"/>
        <v>0</v>
      </c>
      <c r="K1116" s="45" t="e">
        <f t="shared" si="41"/>
        <v>#DIV/0!</v>
      </c>
      <c r="L1116" s="45"/>
      <c r="M1116" s="5"/>
      <c r="N1116" s="5"/>
      <c r="O1116" s="5"/>
      <c r="P1116" s="5"/>
      <c r="Q1116" s="5"/>
      <c r="R1116" s="5"/>
      <c r="S1116" s="5"/>
      <c r="T1116" s="5"/>
      <c r="U1116" s="5"/>
      <c r="V1116" s="5"/>
      <c r="W1116" s="5"/>
      <c r="X1116" s="5"/>
      <c r="Y1116" s="5"/>
      <c r="Z1116" s="5"/>
    </row>
    <row r="1117" spans="1:26" ht="27.75" customHeight="1">
      <c r="A1117" s="133"/>
      <c r="B1117" s="79"/>
      <c r="C1117" s="121"/>
      <c r="D1117" s="134" t="s">
        <v>274</v>
      </c>
      <c r="E1117" s="45"/>
      <c r="F1117" s="45"/>
      <c r="G1117" s="45"/>
      <c r="H1117" s="45"/>
      <c r="I1117" s="45"/>
      <c r="J1117" s="45">
        <f t="shared" si="40"/>
        <v>0</v>
      </c>
      <c r="K1117" s="45" t="e">
        <f t="shared" si="41"/>
        <v>#DIV/0!</v>
      </c>
      <c r="L1117" s="45"/>
      <c r="M1117" s="5"/>
      <c r="N1117" s="5"/>
      <c r="O1117" s="5"/>
      <c r="P1117" s="5"/>
      <c r="Q1117" s="5"/>
      <c r="R1117" s="5"/>
      <c r="S1117" s="5"/>
      <c r="T1117" s="5"/>
      <c r="U1117" s="5"/>
      <c r="V1117" s="5"/>
      <c r="W1117" s="5"/>
      <c r="X1117" s="5"/>
      <c r="Y1117" s="5"/>
      <c r="Z1117" s="5"/>
    </row>
    <row r="1118" spans="1:26" ht="27.75" customHeight="1">
      <c r="A1118" s="133"/>
      <c r="B1118" s="79"/>
      <c r="C1118" s="121"/>
      <c r="D1118" s="134" t="s">
        <v>277</v>
      </c>
      <c r="E1118" s="45"/>
      <c r="F1118" s="45"/>
      <c r="G1118" s="45"/>
      <c r="H1118" s="45"/>
      <c r="I1118" s="45"/>
      <c r="J1118" s="45">
        <f t="shared" si="40"/>
        <v>0</v>
      </c>
      <c r="K1118" s="45" t="e">
        <f t="shared" si="41"/>
        <v>#DIV/0!</v>
      </c>
      <c r="L1118" s="45"/>
      <c r="M1118" s="5"/>
      <c r="N1118" s="5"/>
      <c r="O1118" s="5"/>
      <c r="P1118" s="5"/>
      <c r="Q1118" s="5"/>
      <c r="R1118" s="5"/>
      <c r="S1118" s="5"/>
      <c r="T1118" s="5"/>
      <c r="U1118" s="5"/>
      <c r="V1118" s="5"/>
      <c r="W1118" s="5"/>
      <c r="X1118" s="5"/>
      <c r="Y1118" s="5"/>
      <c r="Z1118" s="5"/>
    </row>
    <row r="1119" spans="1:26" ht="27.75" customHeight="1">
      <c r="A1119" s="133"/>
      <c r="B1119" s="79"/>
      <c r="C1119" s="121"/>
      <c r="D1119" s="134" t="s">
        <v>279</v>
      </c>
      <c r="E1119" s="45"/>
      <c r="F1119" s="45"/>
      <c r="G1119" s="45"/>
      <c r="H1119" s="45"/>
      <c r="I1119" s="45"/>
      <c r="J1119" s="45">
        <f t="shared" si="40"/>
        <v>0</v>
      </c>
      <c r="K1119" s="45" t="e">
        <f t="shared" si="41"/>
        <v>#DIV/0!</v>
      </c>
      <c r="L1119" s="45"/>
      <c r="M1119" s="5"/>
      <c r="N1119" s="5"/>
      <c r="O1119" s="5"/>
      <c r="P1119" s="5"/>
      <c r="Q1119" s="5"/>
      <c r="R1119" s="5"/>
      <c r="S1119" s="5"/>
      <c r="T1119" s="5"/>
      <c r="U1119" s="5"/>
      <c r="V1119" s="5"/>
      <c r="W1119" s="5"/>
      <c r="X1119" s="5"/>
      <c r="Y1119" s="5"/>
      <c r="Z1119" s="5"/>
    </row>
    <row r="1120" spans="1:26" ht="27.75" customHeight="1">
      <c r="A1120" s="133"/>
      <c r="B1120" s="79"/>
      <c r="C1120" s="121"/>
      <c r="D1120" s="134" t="s">
        <v>283</v>
      </c>
      <c r="E1120" s="45"/>
      <c r="F1120" s="45"/>
      <c r="G1120" s="45"/>
      <c r="H1120" s="45"/>
      <c r="I1120" s="45"/>
      <c r="J1120" s="45">
        <f t="shared" si="40"/>
        <v>0</v>
      </c>
      <c r="K1120" s="45" t="e">
        <f t="shared" si="41"/>
        <v>#DIV/0!</v>
      </c>
      <c r="L1120" s="45"/>
      <c r="M1120" s="5"/>
      <c r="N1120" s="5"/>
      <c r="O1120" s="5"/>
      <c r="P1120" s="5"/>
      <c r="Q1120" s="5"/>
      <c r="R1120" s="5"/>
      <c r="S1120" s="5"/>
      <c r="T1120" s="5"/>
      <c r="U1120" s="5"/>
      <c r="V1120" s="5"/>
      <c r="W1120" s="5"/>
      <c r="X1120" s="5"/>
      <c r="Y1120" s="5"/>
      <c r="Z1120" s="5"/>
    </row>
    <row r="1121" spans="1:26" ht="27.75" customHeight="1">
      <c r="A1121" s="133"/>
      <c r="B1121" s="79"/>
      <c r="C1121" s="121"/>
      <c r="D1121" s="134" t="s">
        <v>285</v>
      </c>
      <c r="E1121" s="45"/>
      <c r="F1121" s="45"/>
      <c r="G1121" s="45"/>
      <c r="H1121" s="45"/>
      <c r="I1121" s="45"/>
      <c r="J1121" s="45">
        <f t="shared" si="40"/>
        <v>0</v>
      </c>
      <c r="K1121" s="45" t="e">
        <f t="shared" si="41"/>
        <v>#DIV/0!</v>
      </c>
      <c r="L1121" s="45"/>
      <c r="M1121" s="5"/>
      <c r="N1121" s="5"/>
      <c r="O1121" s="5"/>
      <c r="P1121" s="5"/>
      <c r="Q1121" s="5"/>
      <c r="R1121" s="5"/>
      <c r="S1121" s="5"/>
      <c r="T1121" s="5"/>
      <c r="U1121" s="5"/>
      <c r="V1121" s="5"/>
      <c r="W1121" s="5"/>
      <c r="X1121" s="5"/>
      <c r="Y1121" s="5"/>
      <c r="Z1121" s="5"/>
    </row>
    <row r="1122" spans="1:26" ht="27.75" customHeight="1">
      <c r="A1122" s="133"/>
      <c r="B1122" s="79"/>
      <c r="C1122" s="121"/>
      <c r="D1122" s="134" t="s">
        <v>287</v>
      </c>
      <c r="E1122" s="45"/>
      <c r="F1122" s="45"/>
      <c r="G1122" s="45"/>
      <c r="H1122" s="45"/>
      <c r="I1122" s="45"/>
      <c r="J1122" s="45">
        <f t="shared" si="40"/>
        <v>0</v>
      </c>
      <c r="K1122" s="45" t="e">
        <f t="shared" si="41"/>
        <v>#DIV/0!</v>
      </c>
      <c r="L1122" s="45"/>
      <c r="M1122" s="5"/>
      <c r="N1122" s="5"/>
      <c r="O1122" s="5"/>
      <c r="P1122" s="5"/>
      <c r="Q1122" s="5"/>
      <c r="R1122" s="5"/>
      <c r="S1122" s="5"/>
      <c r="T1122" s="5"/>
      <c r="U1122" s="5"/>
      <c r="V1122" s="5"/>
      <c r="W1122" s="5"/>
      <c r="X1122" s="5"/>
      <c r="Y1122" s="5"/>
      <c r="Z1122" s="5"/>
    </row>
    <row r="1123" spans="1:26" ht="27.75" customHeight="1">
      <c r="A1123" s="133"/>
      <c r="B1123" s="79"/>
      <c r="C1123" s="121"/>
      <c r="D1123" s="134" t="s">
        <v>289</v>
      </c>
      <c r="E1123" s="45"/>
      <c r="F1123" s="45"/>
      <c r="G1123" s="45"/>
      <c r="H1123" s="45"/>
      <c r="I1123" s="45"/>
      <c r="J1123" s="45">
        <f t="shared" si="40"/>
        <v>0</v>
      </c>
      <c r="K1123" s="45" t="e">
        <f t="shared" si="41"/>
        <v>#DIV/0!</v>
      </c>
      <c r="L1123" s="45"/>
      <c r="M1123" s="5"/>
      <c r="N1123" s="5"/>
      <c r="O1123" s="5"/>
      <c r="P1123" s="5"/>
      <c r="Q1123" s="5"/>
      <c r="R1123" s="5"/>
      <c r="S1123" s="5"/>
      <c r="T1123" s="5"/>
      <c r="U1123" s="5"/>
      <c r="V1123" s="5"/>
      <c r="W1123" s="5"/>
      <c r="X1123" s="5"/>
      <c r="Y1123" s="5"/>
      <c r="Z1123" s="5"/>
    </row>
    <row r="1124" spans="1:26" ht="27.75" customHeight="1">
      <c r="A1124" s="133"/>
      <c r="B1124" s="79"/>
      <c r="C1124" s="121"/>
      <c r="D1124" s="134" t="s">
        <v>291</v>
      </c>
      <c r="E1124" s="45"/>
      <c r="F1124" s="45"/>
      <c r="G1124" s="45"/>
      <c r="H1124" s="45"/>
      <c r="I1124" s="45"/>
      <c r="J1124" s="45">
        <f t="shared" si="40"/>
        <v>0</v>
      </c>
      <c r="K1124" s="45" t="e">
        <f t="shared" si="41"/>
        <v>#DIV/0!</v>
      </c>
      <c r="L1124" s="45"/>
      <c r="M1124" s="5"/>
      <c r="N1124" s="5"/>
      <c r="O1124" s="5"/>
      <c r="P1124" s="5"/>
      <c r="Q1124" s="5"/>
      <c r="R1124" s="5"/>
      <c r="S1124" s="5"/>
      <c r="T1124" s="5"/>
      <c r="U1124" s="5"/>
      <c r="V1124" s="5"/>
      <c r="W1124" s="5"/>
      <c r="X1124" s="5"/>
      <c r="Y1124" s="5"/>
      <c r="Z1124" s="5"/>
    </row>
    <row r="1125" spans="1:26" ht="27.75" customHeight="1">
      <c r="A1125" s="133"/>
      <c r="B1125" s="79"/>
      <c r="C1125" s="121"/>
      <c r="D1125" s="134" t="s">
        <v>293</v>
      </c>
      <c r="E1125" s="45"/>
      <c r="F1125" s="45"/>
      <c r="G1125" s="45"/>
      <c r="H1125" s="45"/>
      <c r="I1125" s="45"/>
      <c r="J1125" s="45">
        <f t="shared" si="40"/>
        <v>0</v>
      </c>
      <c r="K1125" s="45" t="e">
        <f t="shared" si="41"/>
        <v>#DIV/0!</v>
      </c>
      <c r="L1125" s="45"/>
      <c r="M1125" s="5"/>
      <c r="N1125" s="5"/>
      <c r="O1125" s="5"/>
      <c r="P1125" s="5"/>
      <c r="Q1125" s="5"/>
      <c r="R1125" s="5"/>
      <c r="S1125" s="5"/>
      <c r="T1125" s="5"/>
      <c r="U1125" s="5"/>
      <c r="V1125" s="5"/>
      <c r="W1125" s="5"/>
      <c r="X1125" s="5"/>
      <c r="Y1125" s="5"/>
      <c r="Z1125" s="5"/>
    </row>
    <row r="1126" spans="1:26" ht="27.75" customHeight="1">
      <c r="A1126" s="133"/>
      <c r="B1126" s="79"/>
      <c r="C1126" s="121"/>
      <c r="D1126" s="134" t="s">
        <v>295</v>
      </c>
      <c r="E1126" s="45"/>
      <c r="F1126" s="45"/>
      <c r="G1126" s="45"/>
      <c r="H1126" s="45"/>
      <c r="I1126" s="45"/>
      <c r="J1126" s="45">
        <f t="shared" si="40"/>
        <v>0</v>
      </c>
      <c r="K1126" s="45" t="e">
        <f t="shared" si="41"/>
        <v>#DIV/0!</v>
      </c>
      <c r="L1126" s="45"/>
      <c r="M1126" s="5"/>
      <c r="N1126" s="5"/>
      <c r="O1126" s="5"/>
      <c r="P1126" s="5"/>
      <c r="Q1126" s="5"/>
      <c r="R1126" s="5"/>
      <c r="S1126" s="5"/>
      <c r="T1126" s="5"/>
      <c r="U1126" s="5"/>
      <c r="V1126" s="5"/>
      <c r="W1126" s="5"/>
      <c r="X1126" s="5"/>
      <c r="Y1126" s="5"/>
      <c r="Z1126" s="5"/>
    </row>
    <row r="1127" spans="1:26" ht="27.75" customHeight="1">
      <c r="A1127" s="133"/>
      <c r="B1127" s="79"/>
      <c r="C1127" s="121"/>
      <c r="D1127" s="134" t="s">
        <v>297</v>
      </c>
      <c r="E1127" s="45"/>
      <c r="F1127" s="45"/>
      <c r="G1127" s="45"/>
      <c r="H1127" s="45"/>
      <c r="I1127" s="45"/>
      <c r="J1127" s="45">
        <f t="shared" si="40"/>
        <v>0</v>
      </c>
      <c r="K1127" s="45" t="e">
        <f t="shared" si="41"/>
        <v>#DIV/0!</v>
      </c>
      <c r="L1127" s="45"/>
      <c r="M1127" s="5"/>
      <c r="N1127" s="5"/>
      <c r="O1127" s="5"/>
      <c r="P1127" s="5"/>
      <c r="Q1127" s="5"/>
      <c r="R1127" s="5"/>
      <c r="S1127" s="5"/>
      <c r="T1127" s="5"/>
      <c r="U1127" s="5"/>
      <c r="V1127" s="5"/>
      <c r="W1127" s="5"/>
      <c r="X1127" s="5"/>
      <c r="Y1127" s="5"/>
      <c r="Z1127" s="5"/>
    </row>
    <row r="1128" spans="1:26" ht="27.75" customHeight="1">
      <c r="A1128" s="133"/>
      <c r="B1128" s="79"/>
      <c r="C1128" s="121"/>
      <c r="D1128" s="134" t="s">
        <v>299</v>
      </c>
      <c r="E1128" s="45"/>
      <c r="F1128" s="45"/>
      <c r="G1128" s="45"/>
      <c r="H1128" s="45"/>
      <c r="I1128" s="45"/>
      <c r="J1128" s="45">
        <f t="shared" si="40"/>
        <v>0</v>
      </c>
      <c r="K1128" s="45" t="e">
        <f t="shared" si="41"/>
        <v>#DIV/0!</v>
      </c>
      <c r="L1128" s="45"/>
      <c r="M1128" s="5"/>
      <c r="N1128" s="5"/>
      <c r="O1128" s="5"/>
      <c r="P1128" s="5"/>
      <c r="Q1128" s="5"/>
      <c r="R1128" s="5"/>
      <c r="S1128" s="5"/>
      <c r="T1128" s="5"/>
      <c r="U1128" s="5"/>
      <c r="V1128" s="5"/>
      <c r="W1128" s="5"/>
      <c r="X1128" s="5"/>
      <c r="Y1128" s="5"/>
      <c r="Z1128" s="5"/>
    </row>
    <row r="1129" spans="1:26" ht="27.75" customHeight="1">
      <c r="A1129" s="133"/>
      <c r="B1129" s="79"/>
      <c r="C1129" s="121"/>
      <c r="D1129" s="134" t="s">
        <v>301</v>
      </c>
      <c r="E1129" s="45"/>
      <c r="F1129" s="45"/>
      <c r="G1129" s="45"/>
      <c r="H1129" s="45"/>
      <c r="I1129" s="45"/>
      <c r="J1129" s="45">
        <f t="shared" si="40"/>
        <v>0</v>
      </c>
      <c r="K1129" s="45" t="e">
        <f t="shared" si="41"/>
        <v>#DIV/0!</v>
      </c>
      <c r="L1129" s="45"/>
      <c r="M1129" s="5"/>
      <c r="N1129" s="5"/>
      <c r="O1129" s="5"/>
      <c r="P1129" s="5"/>
      <c r="Q1129" s="5"/>
      <c r="R1129" s="5"/>
      <c r="S1129" s="5"/>
      <c r="T1129" s="5"/>
      <c r="U1129" s="5"/>
      <c r="V1129" s="5"/>
      <c r="W1129" s="5"/>
      <c r="X1129" s="5"/>
      <c r="Y1129" s="5"/>
      <c r="Z1129" s="5"/>
    </row>
    <row r="1130" spans="1:26" ht="27.75" customHeight="1">
      <c r="A1130" s="133"/>
      <c r="B1130" s="79"/>
      <c r="C1130" s="121"/>
      <c r="D1130" s="134" t="s">
        <v>302</v>
      </c>
      <c r="E1130" s="45"/>
      <c r="F1130" s="45"/>
      <c r="G1130" s="45"/>
      <c r="H1130" s="45"/>
      <c r="I1130" s="45"/>
      <c r="J1130" s="45">
        <f t="shared" si="40"/>
        <v>0</v>
      </c>
      <c r="K1130" s="45" t="e">
        <f t="shared" si="41"/>
        <v>#DIV/0!</v>
      </c>
      <c r="L1130" s="45"/>
      <c r="M1130" s="5"/>
      <c r="N1130" s="5"/>
      <c r="O1130" s="5"/>
      <c r="P1130" s="5"/>
      <c r="Q1130" s="5"/>
      <c r="R1130" s="5"/>
      <c r="S1130" s="5"/>
      <c r="T1130" s="5"/>
      <c r="U1130" s="5"/>
      <c r="V1130" s="5"/>
      <c r="W1130" s="5"/>
      <c r="X1130" s="5"/>
      <c r="Y1130" s="5"/>
      <c r="Z1130" s="5"/>
    </row>
    <row r="1131" spans="1:26" ht="27.75" customHeight="1">
      <c r="A1131" s="133"/>
      <c r="B1131" s="79"/>
      <c r="C1131" s="121"/>
      <c r="D1131" s="134" t="s">
        <v>304</v>
      </c>
      <c r="E1131" s="45"/>
      <c r="F1131" s="45"/>
      <c r="G1131" s="45"/>
      <c r="H1131" s="45"/>
      <c r="I1131" s="45"/>
      <c r="J1131" s="45">
        <f t="shared" si="40"/>
        <v>0</v>
      </c>
      <c r="K1131" s="45" t="e">
        <f t="shared" si="41"/>
        <v>#DIV/0!</v>
      </c>
      <c r="L1131" s="45"/>
      <c r="M1131" s="5"/>
      <c r="N1131" s="5"/>
      <c r="O1131" s="5"/>
      <c r="P1131" s="5"/>
      <c r="Q1131" s="5"/>
      <c r="R1131" s="5"/>
      <c r="S1131" s="5"/>
      <c r="T1131" s="5"/>
      <c r="U1131" s="5"/>
      <c r="V1131" s="5"/>
      <c r="W1131" s="5"/>
      <c r="X1131" s="5"/>
      <c r="Y1131" s="5"/>
      <c r="Z1131" s="5"/>
    </row>
    <row r="1132" spans="1:26" ht="27.75" customHeight="1">
      <c r="A1132" s="133"/>
      <c r="B1132" s="79"/>
      <c r="C1132" s="121"/>
      <c r="D1132" s="134" t="s">
        <v>306</v>
      </c>
      <c r="E1132" s="45"/>
      <c r="F1132" s="45"/>
      <c r="G1132" s="45"/>
      <c r="H1132" s="45"/>
      <c r="I1132" s="45"/>
      <c r="J1132" s="45">
        <f t="shared" si="40"/>
        <v>0</v>
      </c>
      <c r="K1132" s="45" t="e">
        <f t="shared" si="41"/>
        <v>#DIV/0!</v>
      </c>
      <c r="L1132" s="45"/>
      <c r="M1132" s="5"/>
      <c r="N1132" s="5"/>
      <c r="O1132" s="5"/>
      <c r="P1132" s="5"/>
      <c r="Q1132" s="5"/>
      <c r="R1132" s="5"/>
      <c r="S1132" s="5"/>
      <c r="T1132" s="5"/>
      <c r="U1132" s="5"/>
      <c r="V1132" s="5"/>
      <c r="W1132" s="5"/>
      <c r="X1132" s="5"/>
      <c r="Y1132" s="5"/>
      <c r="Z1132" s="5"/>
    </row>
    <row r="1133" spans="1:26" ht="27.75" customHeight="1">
      <c r="A1133" s="133"/>
      <c r="B1133" s="79"/>
      <c r="C1133" s="121"/>
      <c r="D1133" s="134" t="s">
        <v>309</v>
      </c>
      <c r="E1133" s="45"/>
      <c r="F1133" s="45"/>
      <c r="G1133" s="45"/>
      <c r="H1133" s="45"/>
      <c r="I1133" s="45"/>
      <c r="J1133" s="45">
        <f t="shared" si="40"/>
        <v>0</v>
      </c>
      <c r="K1133" s="45" t="e">
        <f t="shared" si="41"/>
        <v>#DIV/0!</v>
      </c>
      <c r="L1133" s="45"/>
      <c r="M1133" s="5"/>
      <c r="N1133" s="5"/>
      <c r="O1133" s="5"/>
      <c r="P1133" s="5"/>
      <c r="Q1133" s="5"/>
      <c r="R1133" s="5"/>
      <c r="S1133" s="5"/>
      <c r="T1133" s="5"/>
      <c r="U1133" s="5"/>
      <c r="V1133" s="5"/>
      <c r="W1133" s="5"/>
      <c r="X1133" s="5"/>
      <c r="Y1133" s="5"/>
      <c r="Z1133" s="5"/>
    </row>
    <row r="1134" spans="1:26" ht="27.75" customHeight="1">
      <c r="A1134" s="133"/>
      <c r="B1134" s="79"/>
      <c r="C1134" s="121"/>
      <c r="D1134" s="80" t="s">
        <v>41</v>
      </c>
      <c r="E1134" s="45"/>
      <c r="F1134" s="45"/>
      <c r="G1134" s="45"/>
      <c r="H1134" s="45"/>
      <c r="I1134" s="45"/>
      <c r="J1134" s="45">
        <f>SUM(J1093:J1133)</f>
        <v>0</v>
      </c>
      <c r="K1134" s="45" t="e">
        <f t="shared" si="41"/>
        <v>#DIV/0!</v>
      </c>
      <c r="L1134" s="45"/>
      <c r="M1134" s="5"/>
      <c r="N1134" s="5"/>
      <c r="O1134" s="5"/>
      <c r="P1134" s="5"/>
      <c r="Q1134" s="5"/>
      <c r="R1134" s="5"/>
      <c r="S1134" s="5"/>
      <c r="T1134" s="5"/>
      <c r="U1134" s="5"/>
      <c r="V1134" s="5"/>
      <c r="W1134" s="5"/>
      <c r="X1134" s="5"/>
      <c r="Y1134" s="5"/>
      <c r="Z1134" s="5"/>
    </row>
    <row r="1135" spans="1:26" ht="22.5" customHeight="1">
      <c r="A1135" s="306"/>
      <c r="B1135" s="116"/>
      <c r="C1135" s="121"/>
      <c r="D1135" s="455"/>
      <c r="E1135" s="433"/>
      <c r="F1135" s="329"/>
      <c r="G1135" s="94"/>
      <c r="H1135" s="71"/>
      <c r="I1135" s="71"/>
      <c r="J1135" s="71"/>
      <c r="K1135" s="71"/>
      <c r="L1135" s="71"/>
      <c r="M1135" s="71"/>
      <c r="N1135" s="71"/>
      <c r="O1135" s="71"/>
      <c r="P1135" s="5"/>
      <c r="Q1135" s="5"/>
      <c r="R1135" s="5"/>
      <c r="S1135" s="5"/>
      <c r="T1135" s="5"/>
      <c r="U1135" s="5"/>
      <c r="V1135" s="5"/>
      <c r="W1135" s="5"/>
      <c r="X1135" s="5"/>
      <c r="Y1135" s="5"/>
      <c r="Z1135" s="5"/>
    </row>
    <row r="1136" spans="1:26" ht="22.5" customHeight="1">
      <c r="A1136" s="39"/>
      <c r="B1136" s="421" t="s">
        <v>765</v>
      </c>
      <c r="C1136" s="422"/>
      <c r="D1136" s="423"/>
      <c r="E1136" s="70"/>
      <c r="F1136" s="424"/>
      <c r="G1136" s="70"/>
      <c r="H1136" s="425"/>
      <c r="I1136" s="426"/>
      <c r="J1136" s="426"/>
      <c r="K1136" s="426"/>
      <c r="L1136" s="426"/>
      <c r="M1136" s="420" t="s">
        <v>568</v>
      </c>
      <c r="N1136" s="420" t="s">
        <v>568</v>
      </c>
      <c r="O1136" s="420" t="s">
        <v>568</v>
      </c>
      <c r="P1136" s="5"/>
      <c r="Q1136" s="5"/>
      <c r="R1136" s="5"/>
      <c r="S1136" s="5"/>
      <c r="T1136" s="5"/>
      <c r="U1136" s="5"/>
      <c r="V1136" s="5"/>
      <c r="W1136" s="5"/>
      <c r="X1136" s="5"/>
      <c r="Y1136" s="5"/>
      <c r="Z1136" s="5"/>
    </row>
    <row r="1137" spans="1:26" ht="22.5" customHeight="1">
      <c r="A1137" s="39"/>
      <c r="B1137" s="421" t="s">
        <v>766</v>
      </c>
      <c r="C1137" s="422"/>
      <c r="D1137" s="423"/>
      <c r="E1137" s="70"/>
      <c r="F1137" s="424"/>
      <c r="G1137" s="70"/>
      <c r="H1137" s="425"/>
      <c r="I1137" s="426"/>
      <c r="J1137" s="426"/>
      <c r="K1137" s="426"/>
      <c r="L1137" s="426"/>
      <c r="M1137" s="428"/>
      <c r="N1137" s="428"/>
      <c r="O1137" s="428"/>
      <c r="P1137" s="5"/>
      <c r="Q1137" s="5"/>
      <c r="R1137" s="5"/>
      <c r="S1137" s="5"/>
      <c r="T1137" s="5"/>
      <c r="U1137" s="5"/>
      <c r="V1137" s="5"/>
      <c r="W1137" s="5"/>
      <c r="X1137" s="5"/>
      <c r="Y1137" s="5"/>
      <c r="Z1137" s="5"/>
    </row>
    <row r="1138" spans="1:26" ht="22.5" customHeight="1">
      <c r="A1138" s="77"/>
      <c r="B1138" s="79" t="s">
        <v>133</v>
      </c>
      <c r="C1138" s="465">
        <v>5</v>
      </c>
      <c r="D1138" s="455" t="s">
        <v>763</v>
      </c>
      <c r="E1138" s="433"/>
      <c r="F1138" s="329"/>
      <c r="G1138" s="70"/>
      <c r="H1138" s="71"/>
      <c r="I1138" s="71"/>
      <c r="J1138" s="71"/>
      <c r="K1138" s="71"/>
      <c r="L1138" s="71"/>
      <c r="M1138" s="94"/>
      <c r="N1138" s="94"/>
      <c r="O1138" s="94"/>
      <c r="P1138" s="5"/>
      <c r="Q1138" s="5"/>
      <c r="R1138" s="5"/>
      <c r="S1138" s="5"/>
      <c r="T1138" s="5"/>
      <c r="U1138" s="5"/>
      <c r="V1138" s="5"/>
      <c r="W1138" s="5"/>
      <c r="X1138" s="5"/>
      <c r="Y1138" s="5"/>
      <c r="Z1138" s="5"/>
    </row>
    <row r="1139" spans="1:26" ht="22.5" customHeight="1">
      <c r="A1139" s="434"/>
      <c r="B1139" s="79" t="s">
        <v>145</v>
      </c>
      <c r="C1139" s="465">
        <v>5</v>
      </c>
      <c r="D1139" s="455" t="s">
        <v>763</v>
      </c>
      <c r="E1139" s="70"/>
      <c r="F1139" s="424"/>
      <c r="G1139" s="70"/>
      <c r="H1139" s="71"/>
      <c r="I1139" s="71"/>
      <c r="J1139" s="71"/>
      <c r="K1139" s="71"/>
      <c r="L1139" s="71"/>
      <c r="M1139" s="71"/>
      <c r="N1139" s="71"/>
      <c r="O1139" s="71"/>
      <c r="P1139" s="5"/>
      <c r="Q1139" s="5"/>
      <c r="R1139" s="5"/>
      <c r="S1139" s="5"/>
      <c r="T1139" s="5"/>
      <c r="U1139" s="5"/>
      <c r="V1139" s="5"/>
      <c r="W1139" s="5"/>
      <c r="X1139" s="5"/>
      <c r="Y1139" s="5"/>
      <c r="Z1139" s="5"/>
    </row>
    <row r="1140" spans="1:26" ht="22.5" customHeight="1">
      <c r="A1140" s="402"/>
      <c r="B1140" s="79" t="s">
        <v>151</v>
      </c>
      <c r="C1140" s="465">
        <v>5</v>
      </c>
      <c r="D1140" s="455" t="s">
        <v>763</v>
      </c>
      <c r="E1140" s="433"/>
      <c r="F1140" s="329"/>
      <c r="G1140" s="70"/>
      <c r="H1140" s="71"/>
      <c r="I1140" s="71"/>
      <c r="J1140" s="71"/>
      <c r="K1140" s="71"/>
      <c r="L1140" s="71"/>
      <c r="M1140" s="71"/>
      <c r="N1140" s="71"/>
      <c r="O1140" s="71"/>
      <c r="P1140" s="5"/>
      <c r="Q1140" s="5"/>
      <c r="R1140" s="5"/>
      <c r="S1140" s="5"/>
      <c r="T1140" s="5"/>
      <c r="U1140" s="5"/>
      <c r="V1140" s="5"/>
      <c r="W1140" s="5"/>
      <c r="X1140" s="5"/>
      <c r="Y1140" s="5"/>
      <c r="Z1140" s="5"/>
    </row>
    <row r="1141" spans="1:26" ht="22.5" customHeight="1">
      <c r="A1141" s="435"/>
      <c r="B1141" s="79" t="s">
        <v>70</v>
      </c>
      <c r="C1141" s="465">
        <f>SUM(C1138:C1140)</f>
        <v>15</v>
      </c>
      <c r="D1141" s="455" t="s">
        <v>763</v>
      </c>
      <c r="E1141" s="433"/>
      <c r="F1141" s="329"/>
      <c r="G1141" s="94"/>
      <c r="H1141" s="71"/>
      <c r="I1141" s="71"/>
      <c r="J1141" s="71"/>
      <c r="K1141" s="71"/>
      <c r="L1141" s="71"/>
      <c r="M1141" s="71"/>
      <c r="N1141" s="71"/>
      <c r="O1141" s="71"/>
      <c r="P1141" s="5"/>
      <c r="Q1141" s="5"/>
      <c r="R1141" s="5"/>
      <c r="S1141" s="5"/>
      <c r="T1141" s="5"/>
      <c r="U1141" s="5"/>
      <c r="V1141" s="5"/>
      <c r="W1141" s="5"/>
      <c r="X1141" s="5"/>
      <c r="Y1141" s="5"/>
      <c r="Z1141" s="5"/>
    </row>
    <row r="1142" spans="1:26" ht="22.5" customHeight="1">
      <c r="A1142" s="306"/>
      <c r="B1142" s="116"/>
      <c r="C1142" s="121"/>
      <c r="D1142" s="455"/>
      <c r="E1142" s="433"/>
      <c r="F1142" s="329"/>
      <c r="G1142" s="94"/>
      <c r="H1142" s="71"/>
      <c r="I1142" s="71"/>
      <c r="J1142" s="71"/>
      <c r="K1142" s="71"/>
      <c r="L1142" s="71"/>
      <c r="M1142" s="71"/>
      <c r="N1142" s="71"/>
      <c r="O1142" s="71"/>
      <c r="P1142" s="5"/>
      <c r="Q1142" s="5"/>
      <c r="R1142" s="5"/>
      <c r="S1142" s="5"/>
      <c r="T1142" s="5"/>
      <c r="U1142" s="5"/>
      <c r="V1142" s="5"/>
      <c r="W1142" s="5"/>
      <c r="X1142" s="5"/>
      <c r="Y1142" s="5"/>
      <c r="Z1142" s="5"/>
    </row>
    <row r="1143" spans="1:26" ht="22.5" customHeight="1">
      <c r="A1143" s="66"/>
      <c r="B1143" s="421" t="s">
        <v>767</v>
      </c>
      <c r="C1143" s="422"/>
      <c r="D1143" s="423"/>
      <c r="E1143" s="534"/>
      <c r="F1143" s="70"/>
      <c r="G1143" s="535"/>
      <c r="H1143" s="425"/>
      <c r="I1143" s="426"/>
      <c r="J1143" s="426"/>
      <c r="K1143" s="426"/>
      <c r="L1143" s="426"/>
      <c r="M1143" s="428"/>
      <c r="N1143" s="428"/>
      <c r="O1143" s="428"/>
      <c r="P1143" s="5"/>
      <c r="Q1143" s="5"/>
      <c r="R1143" s="5"/>
      <c r="S1143" s="5"/>
      <c r="T1143" s="5"/>
      <c r="U1143" s="5"/>
      <c r="V1143" s="5"/>
      <c r="W1143" s="5"/>
      <c r="X1143" s="5"/>
      <c r="Y1143" s="5"/>
      <c r="Z1143" s="5"/>
    </row>
    <row r="1144" spans="1:26" ht="22.5" customHeight="1">
      <c r="A1144" s="66"/>
      <c r="B1144" s="421" t="s">
        <v>768</v>
      </c>
      <c r="C1144" s="422"/>
      <c r="D1144" s="423"/>
      <c r="E1144" s="70"/>
      <c r="F1144" s="424"/>
      <c r="G1144" s="70"/>
      <c r="H1144" s="425"/>
      <c r="I1144" s="426"/>
      <c r="J1144" s="426"/>
      <c r="K1144" s="426"/>
      <c r="L1144" s="426"/>
      <c r="M1144" s="420" t="s">
        <v>568</v>
      </c>
      <c r="N1144" s="420" t="s">
        <v>568</v>
      </c>
      <c r="O1144" s="420" t="s">
        <v>568</v>
      </c>
      <c r="P1144" s="5"/>
      <c r="Q1144" s="5"/>
      <c r="R1144" s="5"/>
      <c r="S1144" s="5"/>
      <c r="T1144" s="5"/>
      <c r="U1144" s="5"/>
      <c r="V1144" s="5"/>
      <c r="W1144" s="5"/>
      <c r="X1144" s="5"/>
      <c r="Y1144" s="5"/>
      <c r="Z1144" s="5"/>
    </row>
    <row r="1145" spans="1:26" ht="22.5" customHeight="1">
      <c r="A1145" s="77"/>
      <c r="B1145" s="79" t="s">
        <v>133</v>
      </c>
      <c r="C1145" s="465">
        <v>3000</v>
      </c>
      <c r="D1145" s="455" t="s">
        <v>769</v>
      </c>
      <c r="E1145" s="70"/>
      <c r="F1145" s="424"/>
      <c r="G1145" s="70"/>
      <c r="H1145" s="71"/>
      <c r="I1145" s="71"/>
      <c r="J1145" s="71"/>
      <c r="K1145" s="71"/>
      <c r="L1145" s="71"/>
      <c r="M1145" s="94"/>
      <c r="N1145" s="94"/>
      <c r="O1145" s="94"/>
      <c r="P1145" s="5"/>
      <c r="Q1145" s="5"/>
      <c r="R1145" s="5"/>
      <c r="S1145" s="5"/>
      <c r="T1145" s="5"/>
      <c r="U1145" s="5"/>
      <c r="V1145" s="5"/>
      <c r="W1145" s="5"/>
      <c r="X1145" s="5"/>
      <c r="Y1145" s="5"/>
      <c r="Z1145" s="5"/>
    </row>
    <row r="1146" spans="1:26" ht="22.5" customHeight="1">
      <c r="A1146" s="434"/>
      <c r="B1146" s="79" t="s">
        <v>145</v>
      </c>
      <c r="C1146" s="465">
        <v>4500</v>
      </c>
      <c r="D1146" s="455" t="s">
        <v>769</v>
      </c>
      <c r="E1146" s="433"/>
      <c r="F1146" s="329"/>
      <c r="G1146" s="70"/>
      <c r="H1146" s="71"/>
      <c r="I1146" s="71"/>
      <c r="J1146" s="71"/>
      <c r="K1146" s="71"/>
      <c r="L1146" s="71"/>
      <c r="M1146" s="71"/>
      <c r="N1146" s="71"/>
      <c r="O1146" s="71"/>
      <c r="P1146" s="5"/>
      <c r="Q1146" s="5"/>
      <c r="R1146" s="5"/>
      <c r="S1146" s="5"/>
      <c r="T1146" s="5"/>
      <c r="U1146" s="5"/>
      <c r="V1146" s="5"/>
      <c r="W1146" s="5"/>
      <c r="X1146" s="5"/>
      <c r="Y1146" s="5"/>
      <c r="Z1146" s="5"/>
    </row>
    <row r="1147" spans="1:26" ht="22.5" customHeight="1">
      <c r="A1147" s="402"/>
      <c r="B1147" s="79" t="s">
        <v>151</v>
      </c>
      <c r="C1147" s="465">
        <v>3000</v>
      </c>
      <c r="D1147" s="455" t="s">
        <v>769</v>
      </c>
      <c r="E1147" s="433"/>
      <c r="F1147" s="329"/>
      <c r="G1147" s="70"/>
      <c r="H1147" s="71"/>
      <c r="I1147" s="71"/>
      <c r="J1147" s="71"/>
      <c r="K1147" s="71"/>
      <c r="L1147" s="71"/>
      <c r="M1147" s="71"/>
      <c r="N1147" s="71"/>
      <c r="O1147" s="71"/>
      <c r="P1147" s="5"/>
      <c r="Q1147" s="5"/>
      <c r="R1147" s="5"/>
      <c r="S1147" s="5"/>
      <c r="T1147" s="5"/>
      <c r="U1147" s="5"/>
      <c r="V1147" s="5"/>
      <c r="W1147" s="5"/>
      <c r="X1147" s="5"/>
      <c r="Y1147" s="5"/>
      <c r="Z1147" s="5"/>
    </row>
    <row r="1148" spans="1:26" ht="22.5" customHeight="1">
      <c r="A1148" s="435"/>
      <c r="B1148" s="79" t="s">
        <v>70</v>
      </c>
      <c r="C1148" s="465">
        <f>SUM(C1145:C1147)</f>
        <v>10500</v>
      </c>
      <c r="D1148" s="455" t="s">
        <v>769</v>
      </c>
      <c r="E1148" s="433"/>
      <c r="F1148" s="329"/>
      <c r="G1148" s="94"/>
      <c r="H1148" s="71"/>
      <c r="I1148" s="71"/>
      <c r="J1148" s="71"/>
      <c r="K1148" s="71"/>
      <c r="L1148" s="71"/>
      <c r="M1148" s="71"/>
      <c r="N1148" s="71"/>
      <c r="O1148" s="71"/>
      <c r="P1148" s="5"/>
      <c r="Q1148" s="5"/>
      <c r="R1148" s="5"/>
      <c r="S1148" s="5"/>
      <c r="T1148" s="5"/>
      <c r="U1148" s="5"/>
      <c r="V1148" s="5"/>
      <c r="W1148" s="5"/>
      <c r="X1148" s="5"/>
      <c r="Y1148" s="5"/>
      <c r="Z1148" s="5"/>
    </row>
    <row r="1149" spans="1:26" ht="27.75" customHeight="1">
      <c r="A1149" s="133"/>
      <c r="B1149" s="79"/>
      <c r="C1149" s="121"/>
      <c r="D1149" s="134" t="s">
        <v>202</v>
      </c>
      <c r="E1149" s="45"/>
      <c r="F1149" s="45"/>
      <c r="G1149" s="45"/>
      <c r="H1149" s="45"/>
      <c r="I1149" s="45"/>
      <c r="J1149" s="45">
        <f t="shared" ref="J1149:J1189" si="42">SUM(E1149:I1149)</f>
        <v>0</v>
      </c>
      <c r="K1149" s="45" t="e">
        <f t="shared" ref="K1149:K1190" si="43">J1149/E1149</f>
        <v>#DIV/0!</v>
      </c>
      <c r="L1149" s="45"/>
      <c r="M1149" s="5"/>
      <c r="N1149" s="5"/>
      <c r="O1149" s="5"/>
      <c r="P1149" s="5"/>
      <c r="Q1149" s="5"/>
      <c r="R1149" s="5"/>
      <c r="S1149" s="5"/>
      <c r="T1149" s="5"/>
      <c r="U1149" s="5"/>
      <c r="V1149" s="5"/>
      <c r="W1149" s="5"/>
      <c r="X1149" s="5"/>
      <c r="Y1149" s="5"/>
      <c r="Z1149" s="5"/>
    </row>
    <row r="1150" spans="1:26" ht="27.75" customHeight="1">
      <c r="A1150" s="133"/>
      <c r="B1150" s="79"/>
      <c r="C1150" s="121"/>
      <c r="D1150" s="134" t="s">
        <v>205</v>
      </c>
      <c r="E1150" s="45"/>
      <c r="F1150" s="45"/>
      <c r="G1150" s="45"/>
      <c r="H1150" s="45"/>
      <c r="I1150" s="45"/>
      <c r="J1150" s="45">
        <f t="shared" si="42"/>
        <v>0</v>
      </c>
      <c r="K1150" s="45" t="e">
        <f t="shared" si="43"/>
        <v>#DIV/0!</v>
      </c>
      <c r="L1150" s="45"/>
      <c r="M1150" s="5"/>
      <c r="N1150" s="5"/>
      <c r="O1150" s="5"/>
      <c r="P1150" s="5"/>
      <c r="Q1150" s="5"/>
      <c r="R1150" s="5"/>
      <c r="S1150" s="5"/>
      <c r="T1150" s="5"/>
      <c r="U1150" s="5"/>
      <c r="V1150" s="5"/>
      <c r="W1150" s="5"/>
      <c r="X1150" s="5"/>
      <c r="Y1150" s="5"/>
      <c r="Z1150" s="5"/>
    </row>
    <row r="1151" spans="1:26" ht="27.75" customHeight="1">
      <c r="A1151" s="133"/>
      <c r="B1151" s="79"/>
      <c r="C1151" s="121"/>
      <c r="D1151" s="134" t="s">
        <v>210</v>
      </c>
      <c r="E1151" s="45"/>
      <c r="F1151" s="45"/>
      <c r="G1151" s="45"/>
      <c r="H1151" s="45"/>
      <c r="I1151" s="45"/>
      <c r="J1151" s="45">
        <f t="shared" si="42"/>
        <v>0</v>
      </c>
      <c r="K1151" s="45" t="e">
        <f t="shared" si="43"/>
        <v>#DIV/0!</v>
      </c>
      <c r="L1151" s="45"/>
      <c r="M1151" s="5"/>
      <c r="N1151" s="5"/>
      <c r="O1151" s="5"/>
      <c r="P1151" s="5"/>
      <c r="Q1151" s="5"/>
      <c r="R1151" s="5"/>
      <c r="S1151" s="5"/>
      <c r="T1151" s="5"/>
      <c r="U1151" s="5"/>
      <c r="V1151" s="5"/>
      <c r="W1151" s="5"/>
      <c r="X1151" s="5"/>
      <c r="Y1151" s="5"/>
      <c r="Z1151" s="5"/>
    </row>
    <row r="1152" spans="1:26" ht="27.75" customHeight="1">
      <c r="A1152" s="133"/>
      <c r="B1152" s="79"/>
      <c r="C1152" s="121"/>
      <c r="D1152" s="134" t="s">
        <v>213</v>
      </c>
      <c r="E1152" s="45"/>
      <c r="F1152" s="45"/>
      <c r="G1152" s="45"/>
      <c r="H1152" s="45"/>
      <c r="I1152" s="45"/>
      <c r="J1152" s="45">
        <f t="shared" si="42"/>
        <v>0</v>
      </c>
      <c r="K1152" s="45" t="e">
        <f t="shared" si="43"/>
        <v>#DIV/0!</v>
      </c>
      <c r="L1152" s="45"/>
      <c r="M1152" s="5"/>
      <c r="N1152" s="5"/>
      <c r="O1152" s="5"/>
      <c r="P1152" s="5"/>
      <c r="Q1152" s="5"/>
      <c r="R1152" s="5"/>
      <c r="S1152" s="5"/>
      <c r="T1152" s="5"/>
      <c r="U1152" s="5"/>
      <c r="V1152" s="5"/>
      <c r="W1152" s="5"/>
      <c r="X1152" s="5"/>
      <c r="Y1152" s="5"/>
      <c r="Z1152" s="5"/>
    </row>
    <row r="1153" spans="1:26" ht="27.75" customHeight="1">
      <c r="A1153" s="133"/>
      <c r="B1153" s="79"/>
      <c r="C1153" s="121"/>
      <c r="D1153" s="134" t="s">
        <v>216</v>
      </c>
      <c r="E1153" s="45"/>
      <c r="F1153" s="45"/>
      <c r="G1153" s="45"/>
      <c r="H1153" s="45"/>
      <c r="I1153" s="45"/>
      <c r="J1153" s="45">
        <f t="shared" si="42"/>
        <v>0</v>
      </c>
      <c r="K1153" s="45" t="e">
        <f t="shared" si="43"/>
        <v>#DIV/0!</v>
      </c>
      <c r="L1153" s="45"/>
      <c r="M1153" s="5"/>
      <c r="N1153" s="5"/>
      <c r="O1153" s="5"/>
      <c r="P1153" s="5"/>
      <c r="Q1153" s="5"/>
      <c r="R1153" s="5"/>
      <c r="S1153" s="5"/>
      <c r="T1153" s="5"/>
      <c r="U1153" s="5"/>
      <c r="V1153" s="5"/>
      <c r="W1153" s="5"/>
      <c r="X1153" s="5"/>
      <c r="Y1153" s="5"/>
      <c r="Z1153" s="5"/>
    </row>
    <row r="1154" spans="1:26" ht="27.75" customHeight="1">
      <c r="A1154" s="133"/>
      <c r="B1154" s="79"/>
      <c r="C1154" s="121"/>
      <c r="D1154" s="134" t="s">
        <v>218</v>
      </c>
      <c r="E1154" s="45"/>
      <c r="F1154" s="45"/>
      <c r="G1154" s="45"/>
      <c r="H1154" s="45"/>
      <c r="I1154" s="45"/>
      <c r="J1154" s="45">
        <f t="shared" si="42"/>
        <v>0</v>
      </c>
      <c r="K1154" s="45" t="e">
        <f t="shared" si="43"/>
        <v>#DIV/0!</v>
      </c>
      <c r="L1154" s="45"/>
      <c r="M1154" s="5"/>
      <c r="N1154" s="5"/>
      <c r="O1154" s="5"/>
      <c r="P1154" s="5"/>
      <c r="Q1154" s="5"/>
      <c r="R1154" s="5"/>
      <c r="S1154" s="5"/>
      <c r="T1154" s="5"/>
      <c r="U1154" s="5"/>
      <c r="V1154" s="5"/>
      <c r="W1154" s="5"/>
      <c r="X1154" s="5"/>
      <c r="Y1154" s="5"/>
      <c r="Z1154" s="5"/>
    </row>
    <row r="1155" spans="1:26" ht="27.75" customHeight="1">
      <c r="A1155" s="133"/>
      <c r="B1155" s="79"/>
      <c r="C1155" s="121"/>
      <c r="D1155" s="134" t="s">
        <v>220</v>
      </c>
      <c r="E1155" s="45"/>
      <c r="F1155" s="45"/>
      <c r="G1155" s="45"/>
      <c r="H1155" s="45"/>
      <c r="I1155" s="45"/>
      <c r="J1155" s="45">
        <f t="shared" si="42"/>
        <v>0</v>
      </c>
      <c r="K1155" s="45" t="e">
        <f t="shared" si="43"/>
        <v>#DIV/0!</v>
      </c>
      <c r="L1155" s="45"/>
      <c r="M1155" s="5"/>
      <c r="N1155" s="5"/>
      <c r="O1155" s="5"/>
      <c r="P1155" s="5"/>
      <c r="Q1155" s="5"/>
      <c r="R1155" s="5"/>
      <c r="S1155" s="5"/>
      <c r="T1155" s="5"/>
      <c r="U1155" s="5"/>
      <c r="V1155" s="5"/>
      <c r="W1155" s="5"/>
      <c r="X1155" s="5"/>
      <c r="Y1155" s="5"/>
      <c r="Z1155" s="5"/>
    </row>
    <row r="1156" spans="1:26" ht="27.75" customHeight="1">
      <c r="A1156" s="133"/>
      <c r="B1156" s="79"/>
      <c r="C1156" s="121"/>
      <c r="D1156" s="134" t="s">
        <v>223</v>
      </c>
      <c r="E1156" s="45"/>
      <c r="F1156" s="45"/>
      <c r="G1156" s="45"/>
      <c r="H1156" s="45"/>
      <c r="I1156" s="45"/>
      <c r="J1156" s="45">
        <f t="shared" si="42"/>
        <v>0</v>
      </c>
      <c r="K1156" s="45" t="e">
        <f t="shared" si="43"/>
        <v>#DIV/0!</v>
      </c>
      <c r="L1156" s="45"/>
      <c r="M1156" s="5"/>
      <c r="N1156" s="5"/>
      <c r="O1156" s="5"/>
      <c r="P1156" s="5"/>
      <c r="Q1156" s="5"/>
      <c r="R1156" s="5"/>
      <c r="S1156" s="5"/>
      <c r="T1156" s="5"/>
      <c r="U1156" s="5"/>
      <c r="V1156" s="5"/>
      <c r="W1156" s="5"/>
      <c r="X1156" s="5"/>
      <c r="Y1156" s="5"/>
      <c r="Z1156" s="5"/>
    </row>
    <row r="1157" spans="1:26" ht="27.75" customHeight="1">
      <c r="A1157" s="133"/>
      <c r="B1157" s="79"/>
      <c r="C1157" s="121"/>
      <c r="D1157" s="134" t="s">
        <v>225</v>
      </c>
      <c r="E1157" s="45"/>
      <c r="F1157" s="45"/>
      <c r="G1157" s="45"/>
      <c r="H1157" s="45"/>
      <c r="I1157" s="45"/>
      <c r="J1157" s="45">
        <f t="shared" si="42"/>
        <v>0</v>
      </c>
      <c r="K1157" s="45" t="e">
        <f t="shared" si="43"/>
        <v>#DIV/0!</v>
      </c>
      <c r="L1157" s="45"/>
      <c r="M1157" s="5"/>
      <c r="N1157" s="5"/>
      <c r="O1157" s="5"/>
      <c r="P1157" s="5"/>
      <c r="Q1157" s="5"/>
      <c r="R1157" s="5"/>
      <c r="S1157" s="5"/>
      <c r="T1157" s="5"/>
      <c r="U1157" s="5"/>
      <c r="V1157" s="5"/>
      <c r="W1157" s="5"/>
      <c r="X1157" s="5"/>
      <c r="Y1157" s="5"/>
      <c r="Z1157" s="5"/>
    </row>
    <row r="1158" spans="1:26" ht="27.75" customHeight="1">
      <c r="A1158" s="133"/>
      <c r="B1158" s="79"/>
      <c r="C1158" s="121"/>
      <c r="D1158" s="134" t="s">
        <v>227</v>
      </c>
      <c r="E1158" s="45"/>
      <c r="F1158" s="45"/>
      <c r="G1158" s="45"/>
      <c r="H1158" s="45"/>
      <c r="I1158" s="45"/>
      <c r="J1158" s="45">
        <f t="shared" si="42"/>
        <v>0</v>
      </c>
      <c r="K1158" s="45" t="e">
        <f t="shared" si="43"/>
        <v>#DIV/0!</v>
      </c>
      <c r="L1158" s="45"/>
      <c r="M1158" s="5"/>
      <c r="N1158" s="5"/>
      <c r="O1158" s="5"/>
      <c r="P1158" s="5"/>
      <c r="Q1158" s="5"/>
      <c r="R1158" s="5"/>
      <c r="S1158" s="5"/>
      <c r="T1158" s="5"/>
      <c r="U1158" s="5"/>
      <c r="V1158" s="5"/>
      <c r="W1158" s="5"/>
      <c r="X1158" s="5"/>
      <c r="Y1158" s="5"/>
      <c r="Z1158" s="5"/>
    </row>
    <row r="1159" spans="1:26" ht="27.75" customHeight="1">
      <c r="A1159" s="133"/>
      <c r="B1159" s="79"/>
      <c r="C1159" s="121"/>
      <c r="D1159" s="134" t="s">
        <v>229</v>
      </c>
      <c r="E1159" s="45"/>
      <c r="F1159" s="45"/>
      <c r="G1159" s="45"/>
      <c r="H1159" s="45"/>
      <c r="I1159" s="45"/>
      <c r="J1159" s="45">
        <f t="shared" si="42"/>
        <v>0</v>
      </c>
      <c r="K1159" s="45" t="e">
        <f t="shared" si="43"/>
        <v>#DIV/0!</v>
      </c>
      <c r="L1159" s="45"/>
      <c r="M1159" s="5"/>
      <c r="N1159" s="5"/>
      <c r="O1159" s="5"/>
      <c r="P1159" s="5"/>
      <c r="Q1159" s="5"/>
      <c r="R1159" s="5"/>
      <c r="S1159" s="5"/>
      <c r="T1159" s="5"/>
      <c r="U1159" s="5"/>
      <c r="V1159" s="5"/>
      <c r="W1159" s="5"/>
      <c r="X1159" s="5"/>
      <c r="Y1159" s="5"/>
      <c r="Z1159" s="5"/>
    </row>
    <row r="1160" spans="1:26" ht="27.75" customHeight="1">
      <c r="A1160" s="133"/>
      <c r="B1160" s="79"/>
      <c r="C1160" s="121"/>
      <c r="D1160" s="134" t="s">
        <v>234</v>
      </c>
      <c r="E1160" s="45"/>
      <c r="F1160" s="45"/>
      <c r="G1160" s="45"/>
      <c r="H1160" s="45"/>
      <c r="I1160" s="45"/>
      <c r="J1160" s="45">
        <f t="shared" si="42"/>
        <v>0</v>
      </c>
      <c r="K1160" s="45" t="e">
        <f t="shared" si="43"/>
        <v>#DIV/0!</v>
      </c>
      <c r="L1160" s="45"/>
      <c r="M1160" s="5"/>
      <c r="N1160" s="5"/>
      <c r="O1160" s="5"/>
      <c r="P1160" s="5"/>
      <c r="Q1160" s="5"/>
      <c r="R1160" s="5"/>
      <c r="S1160" s="5"/>
      <c r="T1160" s="5"/>
      <c r="U1160" s="5"/>
      <c r="V1160" s="5"/>
      <c r="W1160" s="5"/>
      <c r="X1160" s="5"/>
      <c r="Y1160" s="5"/>
      <c r="Z1160" s="5"/>
    </row>
    <row r="1161" spans="1:26" ht="27.75" customHeight="1">
      <c r="A1161" s="133"/>
      <c r="B1161" s="79"/>
      <c r="C1161" s="121"/>
      <c r="D1161" s="134" t="s">
        <v>236</v>
      </c>
      <c r="E1161" s="45"/>
      <c r="F1161" s="45"/>
      <c r="G1161" s="45"/>
      <c r="H1161" s="45"/>
      <c r="I1161" s="45"/>
      <c r="J1161" s="45">
        <f t="shared" si="42"/>
        <v>0</v>
      </c>
      <c r="K1161" s="45" t="e">
        <f t="shared" si="43"/>
        <v>#DIV/0!</v>
      </c>
      <c r="L1161" s="45"/>
      <c r="M1161" s="5"/>
      <c r="N1161" s="5"/>
      <c r="O1161" s="5"/>
      <c r="P1161" s="5"/>
      <c r="Q1161" s="5"/>
      <c r="R1161" s="5"/>
      <c r="S1161" s="5"/>
      <c r="T1161" s="5"/>
      <c r="U1161" s="5"/>
      <c r="V1161" s="5"/>
      <c r="W1161" s="5"/>
      <c r="X1161" s="5"/>
      <c r="Y1161" s="5"/>
      <c r="Z1161" s="5"/>
    </row>
    <row r="1162" spans="1:26" ht="27.75" customHeight="1">
      <c r="A1162" s="133"/>
      <c r="B1162" s="79"/>
      <c r="C1162" s="121"/>
      <c r="D1162" s="134" t="s">
        <v>241</v>
      </c>
      <c r="E1162" s="45"/>
      <c r="F1162" s="45"/>
      <c r="G1162" s="45"/>
      <c r="H1162" s="45"/>
      <c r="I1162" s="45"/>
      <c r="J1162" s="45">
        <f t="shared" si="42"/>
        <v>0</v>
      </c>
      <c r="K1162" s="45" t="e">
        <f t="shared" si="43"/>
        <v>#DIV/0!</v>
      </c>
      <c r="L1162" s="45"/>
      <c r="M1162" s="5"/>
      <c r="N1162" s="5"/>
      <c r="O1162" s="5"/>
      <c r="P1162" s="5"/>
      <c r="Q1162" s="5"/>
      <c r="R1162" s="5"/>
      <c r="S1162" s="5"/>
      <c r="T1162" s="5"/>
      <c r="U1162" s="5"/>
      <c r="V1162" s="5"/>
      <c r="W1162" s="5"/>
      <c r="X1162" s="5"/>
      <c r="Y1162" s="5"/>
      <c r="Z1162" s="5"/>
    </row>
    <row r="1163" spans="1:26" ht="27.75" customHeight="1">
      <c r="A1163" s="133"/>
      <c r="B1163" s="79"/>
      <c r="C1163" s="121"/>
      <c r="D1163" s="134" t="s">
        <v>243</v>
      </c>
      <c r="E1163" s="45"/>
      <c r="F1163" s="45"/>
      <c r="G1163" s="45"/>
      <c r="H1163" s="45"/>
      <c r="I1163" s="45"/>
      <c r="J1163" s="45">
        <f t="shared" si="42"/>
        <v>0</v>
      </c>
      <c r="K1163" s="45" t="e">
        <f t="shared" si="43"/>
        <v>#DIV/0!</v>
      </c>
      <c r="L1163" s="45"/>
      <c r="M1163" s="5"/>
      <c r="N1163" s="5"/>
      <c r="O1163" s="5"/>
      <c r="P1163" s="5"/>
      <c r="Q1163" s="5"/>
      <c r="R1163" s="5"/>
      <c r="S1163" s="5"/>
      <c r="T1163" s="5"/>
      <c r="U1163" s="5"/>
      <c r="V1163" s="5"/>
      <c r="W1163" s="5"/>
      <c r="X1163" s="5"/>
      <c r="Y1163" s="5"/>
      <c r="Z1163" s="5"/>
    </row>
    <row r="1164" spans="1:26" ht="27.75" customHeight="1">
      <c r="A1164" s="133"/>
      <c r="B1164" s="79"/>
      <c r="C1164" s="121"/>
      <c r="D1164" s="134" t="s">
        <v>246</v>
      </c>
      <c r="E1164" s="45"/>
      <c r="F1164" s="45"/>
      <c r="G1164" s="45"/>
      <c r="H1164" s="45"/>
      <c r="I1164" s="45"/>
      <c r="J1164" s="45">
        <f t="shared" si="42"/>
        <v>0</v>
      </c>
      <c r="K1164" s="45" t="e">
        <f t="shared" si="43"/>
        <v>#DIV/0!</v>
      </c>
      <c r="L1164" s="45"/>
      <c r="M1164" s="5"/>
      <c r="N1164" s="5"/>
      <c r="O1164" s="5"/>
      <c r="P1164" s="5"/>
      <c r="Q1164" s="5"/>
      <c r="R1164" s="5"/>
      <c r="S1164" s="5"/>
      <c r="T1164" s="5"/>
      <c r="U1164" s="5"/>
      <c r="V1164" s="5"/>
      <c r="W1164" s="5"/>
      <c r="X1164" s="5"/>
      <c r="Y1164" s="5"/>
      <c r="Z1164" s="5"/>
    </row>
    <row r="1165" spans="1:26" ht="27.75" customHeight="1">
      <c r="A1165" s="133"/>
      <c r="B1165" s="79"/>
      <c r="C1165" s="121"/>
      <c r="D1165" s="134" t="s">
        <v>249</v>
      </c>
      <c r="E1165" s="45"/>
      <c r="F1165" s="45"/>
      <c r="G1165" s="45"/>
      <c r="H1165" s="45"/>
      <c r="I1165" s="45"/>
      <c r="J1165" s="45">
        <f t="shared" si="42"/>
        <v>0</v>
      </c>
      <c r="K1165" s="45" t="e">
        <f t="shared" si="43"/>
        <v>#DIV/0!</v>
      </c>
      <c r="L1165" s="45"/>
      <c r="M1165" s="5"/>
      <c r="N1165" s="5"/>
      <c r="O1165" s="5"/>
      <c r="P1165" s="5"/>
      <c r="Q1165" s="5"/>
      <c r="R1165" s="5"/>
      <c r="S1165" s="5"/>
      <c r="T1165" s="5"/>
      <c r="U1165" s="5"/>
      <c r="V1165" s="5"/>
      <c r="W1165" s="5"/>
      <c r="X1165" s="5"/>
      <c r="Y1165" s="5"/>
      <c r="Z1165" s="5"/>
    </row>
    <row r="1166" spans="1:26" ht="27.75" customHeight="1">
      <c r="A1166" s="133"/>
      <c r="B1166" s="79"/>
      <c r="C1166" s="121"/>
      <c r="D1166" s="134" t="s">
        <v>253</v>
      </c>
      <c r="E1166" s="45"/>
      <c r="F1166" s="45"/>
      <c r="G1166" s="45"/>
      <c r="H1166" s="45"/>
      <c r="I1166" s="45"/>
      <c r="J1166" s="45">
        <f t="shared" si="42"/>
        <v>0</v>
      </c>
      <c r="K1166" s="45" t="e">
        <f t="shared" si="43"/>
        <v>#DIV/0!</v>
      </c>
      <c r="L1166" s="45"/>
      <c r="M1166" s="5"/>
      <c r="N1166" s="5"/>
      <c r="O1166" s="5"/>
      <c r="P1166" s="5"/>
      <c r="Q1166" s="5"/>
      <c r="R1166" s="5"/>
      <c r="S1166" s="5"/>
      <c r="T1166" s="5"/>
      <c r="U1166" s="5"/>
      <c r="V1166" s="5"/>
      <c r="W1166" s="5"/>
      <c r="X1166" s="5"/>
      <c r="Y1166" s="5"/>
      <c r="Z1166" s="5"/>
    </row>
    <row r="1167" spans="1:26" ht="27.75" customHeight="1">
      <c r="A1167" s="133"/>
      <c r="B1167" s="79"/>
      <c r="C1167" s="121"/>
      <c r="D1167" s="134" t="s">
        <v>256</v>
      </c>
      <c r="E1167" s="45"/>
      <c r="F1167" s="45"/>
      <c r="G1167" s="45"/>
      <c r="H1167" s="45"/>
      <c r="I1167" s="45"/>
      <c r="J1167" s="45">
        <f t="shared" si="42"/>
        <v>0</v>
      </c>
      <c r="K1167" s="45" t="e">
        <f t="shared" si="43"/>
        <v>#DIV/0!</v>
      </c>
      <c r="L1167" s="45"/>
      <c r="M1167" s="5"/>
      <c r="N1167" s="5"/>
      <c r="O1167" s="5"/>
      <c r="P1167" s="5"/>
      <c r="Q1167" s="5"/>
      <c r="R1167" s="5"/>
      <c r="S1167" s="5"/>
      <c r="T1167" s="5"/>
      <c r="U1167" s="5"/>
      <c r="V1167" s="5"/>
      <c r="W1167" s="5"/>
      <c r="X1167" s="5"/>
      <c r="Y1167" s="5"/>
      <c r="Z1167" s="5"/>
    </row>
    <row r="1168" spans="1:26" ht="27.75" customHeight="1">
      <c r="A1168" s="133"/>
      <c r="B1168" s="79"/>
      <c r="C1168" s="121"/>
      <c r="D1168" s="134" t="s">
        <v>259</v>
      </c>
      <c r="E1168" s="45"/>
      <c r="F1168" s="45"/>
      <c r="G1168" s="45"/>
      <c r="H1168" s="45"/>
      <c r="I1168" s="45"/>
      <c r="J1168" s="45">
        <f t="shared" si="42"/>
        <v>0</v>
      </c>
      <c r="K1168" s="45" t="e">
        <f t="shared" si="43"/>
        <v>#DIV/0!</v>
      </c>
      <c r="L1168" s="45"/>
      <c r="M1168" s="5"/>
      <c r="N1168" s="5"/>
      <c r="O1168" s="5"/>
      <c r="P1168" s="5"/>
      <c r="Q1168" s="5"/>
      <c r="R1168" s="5"/>
      <c r="S1168" s="5"/>
      <c r="T1168" s="5"/>
      <c r="U1168" s="5"/>
      <c r="V1168" s="5"/>
      <c r="W1168" s="5"/>
      <c r="X1168" s="5"/>
      <c r="Y1168" s="5"/>
      <c r="Z1168" s="5"/>
    </row>
    <row r="1169" spans="1:26" ht="27.75" customHeight="1">
      <c r="A1169" s="133"/>
      <c r="B1169" s="79"/>
      <c r="C1169" s="121"/>
      <c r="D1169" s="134" t="s">
        <v>261</v>
      </c>
      <c r="E1169" s="45"/>
      <c r="F1169" s="45"/>
      <c r="G1169" s="45"/>
      <c r="H1169" s="45"/>
      <c r="I1169" s="45"/>
      <c r="J1169" s="45">
        <f t="shared" si="42"/>
        <v>0</v>
      </c>
      <c r="K1169" s="45" t="e">
        <f t="shared" si="43"/>
        <v>#DIV/0!</v>
      </c>
      <c r="L1169" s="45"/>
      <c r="M1169" s="5"/>
      <c r="N1169" s="5"/>
      <c r="O1169" s="5"/>
      <c r="P1169" s="5"/>
      <c r="Q1169" s="5"/>
      <c r="R1169" s="5"/>
      <c r="S1169" s="5"/>
      <c r="T1169" s="5"/>
      <c r="U1169" s="5"/>
      <c r="V1169" s="5"/>
      <c r="W1169" s="5"/>
      <c r="X1169" s="5"/>
      <c r="Y1169" s="5"/>
      <c r="Z1169" s="5"/>
    </row>
    <row r="1170" spans="1:26" ht="27.75" customHeight="1">
      <c r="A1170" s="133"/>
      <c r="B1170" s="79"/>
      <c r="C1170" s="121"/>
      <c r="D1170" s="134" t="s">
        <v>263</v>
      </c>
      <c r="E1170" s="45"/>
      <c r="F1170" s="45"/>
      <c r="G1170" s="45"/>
      <c r="H1170" s="45"/>
      <c r="I1170" s="45"/>
      <c r="J1170" s="45">
        <f t="shared" si="42"/>
        <v>0</v>
      </c>
      <c r="K1170" s="45" t="e">
        <f t="shared" si="43"/>
        <v>#DIV/0!</v>
      </c>
      <c r="L1170" s="45"/>
      <c r="M1170" s="5"/>
      <c r="N1170" s="5"/>
      <c r="O1170" s="5"/>
      <c r="P1170" s="5"/>
      <c r="Q1170" s="5"/>
      <c r="R1170" s="5"/>
      <c r="S1170" s="5"/>
      <c r="T1170" s="5"/>
      <c r="U1170" s="5"/>
      <c r="V1170" s="5"/>
      <c r="W1170" s="5"/>
      <c r="X1170" s="5"/>
      <c r="Y1170" s="5"/>
      <c r="Z1170" s="5"/>
    </row>
    <row r="1171" spans="1:26" ht="27.75" customHeight="1">
      <c r="A1171" s="133"/>
      <c r="B1171" s="79"/>
      <c r="C1171" s="121"/>
      <c r="D1171" s="134" t="s">
        <v>265</v>
      </c>
      <c r="E1171" s="45"/>
      <c r="F1171" s="45"/>
      <c r="G1171" s="45"/>
      <c r="H1171" s="45"/>
      <c r="I1171" s="45"/>
      <c r="J1171" s="45">
        <f t="shared" si="42"/>
        <v>0</v>
      </c>
      <c r="K1171" s="45" t="e">
        <f t="shared" si="43"/>
        <v>#DIV/0!</v>
      </c>
      <c r="L1171" s="45"/>
      <c r="M1171" s="5"/>
      <c r="N1171" s="5"/>
      <c r="O1171" s="5"/>
      <c r="P1171" s="5"/>
      <c r="Q1171" s="5"/>
      <c r="R1171" s="5"/>
      <c r="S1171" s="5"/>
      <c r="T1171" s="5"/>
      <c r="U1171" s="5"/>
      <c r="V1171" s="5"/>
      <c r="W1171" s="5"/>
      <c r="X1171" s="5"/>
      <c r="Y1171" s="5"/>
      <c r="Z1171" s="5"/>
    </row>
    <row r="1172" spans="1:26" ht="27.75" customHeight="1">
      <c r="A1172" s="133"/>
      <c r="B1172" s="79"/>
      <c r="C1172" s="121"/>
      <c r="D1172" s="134" t="s">
        <v>269</v>
      </c>
      <c r="E1172" s="45"/>
      <c r="F1172" s="45"/>
      <c r="G1172" s="45"/>
      <c r="H1172" s="45"/>
      <c r="I1172" s="45"/>
      <c r="J1172" s="45">
        <f t="shared" si="42"/>
        <v>0</v>
      </c>
      <c r="K1172" s="45" t="e">
        <f t="shared" si="43"/>
        <v>#DIV/0!</v>
      </c>
      <c r="L1172" s="45"/>
      <c r="M1172" s="5"/>
      <c r="N1172" s="5"/>
      <c r="O1172" s="5"/>
      <c r="P1172" s="5"/>
      <c r="Q1172" s="5"/>
      <c r="R1172" s="5"/>
      <c r="S1172" s="5"/>
      <c r="T1172" s="5"/>
      <c r="U1172" s="5"/>
      <c r="V1172" s="5"/>
      <c r="W1172" s="5"/>
      <c r="X1172" s="5"/>
      <c r="Y1172" s="5"/>
      <c r="Z1172" s="5"/>
    </row>
    <row r="1173" spans="1:26" ht="27.75" customHeight="1">
      <c r="A1173" s="133"/>
      <c r="B1173" s="79"/>
      <c r="C1173" s="121"/>
      <c r="D1173" s="134" t="s">
        <v>274</v>
      </c>
      <c r="E1173" s="45"/>
      <c r="F1173" s="45"/>
      <c r="G1173" s="45"/>
      <c r="H1173" s="45"/>
      <c r="I1173" s="45"/>
      <c r="J1173" s="45">
        <f t="shared" si="42"/>
        <v>0</v>
      </c>
      <c r="K1173" s="45" t="e">
        <f t="shared" si="43"/>
        <v>#DIV/0!</v>
      </c>
      <c r="L1173" s="45"/>
      <c r="M1173" s="5"/>
      <c r="N1173" s="5"/>
      <c r="O1173" s="5"/>
      <c r="P1173" s="5"/>
      <c r="Q1173" s="5"/>
      <c r="R1173" s="5"/>
      <c r="S1173" s="5"/>
      <c r="T1173" s="5"/>
      <c r="U1173" s="5"/>
      <c r="V1173" s="5"/>
      <c r="W1173" s="5"/>
      <c r="X1173" s="5"/>
      <c r="Y1173" s="5"/>
      <c r="Z1173" s="5"/>
    </row>
    <row r="1174" spans="1:26" ht="27.75" customHeight="1">
      <c r="A1174" s="133"/>
      <c r="B1174" s="79"/>
      <c r="C1174" s="121"/>
      <c r="D1174" s="134" t="s">
        <v>277</v>
      </c>
      <c r="E1174" s="45"/>
      <c r="F1174" s="45"/>
      <c r="G1174" s="45"/>
      <c r="H1174" s="45"/>
      <c r="I1174" s="45"/>
      <c r="J1174" s="45">
        <f t="shared" si="42"/>
        <v>0</v>
      </c>
      <c r="K1174" s="45" t="e">
        <f t="shared" si="43"/>
        <v>#DIV/0!</v>
      </c>
      <c r="L1174" s="45"/>
      <c r="M1174" s="5"/>
      <c r="N1174" s="5"/>
      <c r="O1174" s="5"/>
      <c r="P1174" s="5"/>
      <c r="Q1174" s="5"/>
      <c r="R1174" s="5"/>
      <c r="S1174" s="5"/>
      <c r="T1174" s="5"/>
      <c r="U1174" s="5"/>
      <c r="V1174" s="5"/>
      <c r="W1174" s="5"/>
      <c r="X1174" s="5"/>
      <c r="Y1174" s="5"/>
      <c r="Z1174" s="5"/>
    </row>
    <row r="1175" spans="1:26" ht="27.75" customHeight="1">
      <c r="A1175" s="133"/>
      <c r="B1175" s="79"/>
      <c r="C1175" s="121"/>
      <c r="D1175" s="134" t="s">
        <v>279</v>
      </c>
      <c r="E1175" s="45"/>
      <c r="F1175" s="45"/>
      <c r="G1175" s="45"/>
      <c r="H1175" s="45"/>
      <c r="I1175" s="45"/>
      <c r="J1175" s="45">
        <f t="shared" si="42"/>
        <v>0</v>
      </c>
      <c r="K1175" s="45" t="e">
        <f t="shared" si="43"/>
        <v>#DIV/0!</v>
      </c>
      <c r="L1175" s="45"/>
      <c r="M1175" s="5"/>
      <c r="N1175" s="5"/>
      <c r="O1175" s="5"/>
      <c r="P1175" s="5"/>
      <c r="Q1175" s="5"/>
      <c r="R1175" s="5"/>
      <c r="S1175" s="5"/>
      <c r="T1175" s="5"/>
      <c r="U1175" s="5"/>
      <c r="V1175" s="5"/>
      <c r="W1175" s="5"/>
      <c r="X1175" s="5"/>
      <c r="Y1175" s="5"/>
      <c r="Z1175" s="5"/>
    </row>
    <row r="1176" spans="1:26" ht="27.75" customHeight="1">
      <c r="A1176" s="133"/>
      <c r="B1176" s="79"/>
      <c r="C1176" s="121"/>
      <c r="D1176" s="134" t="s">
        <v>283</v>
      </c>
      <c r="E1176" s="45"/>
      <c r="F1176" s="45"/>
      <c r="G1176" s="45"/>
      <c r="H1176" s="45"/>
      <c r="I1176" s="45"/>
      <c r="J1176" s="45">
        <f t="shared" si="42"/>
        <v>0</v>
      </c>
      <c r="K1176" s="45" t="e">
        <f t="shared" si="43"/>
        <v>#DIV/0!</v>
      </c>
      <c r="L1176" s="45"/>
      <c r="M1176" s="5"/>
      <c r="N1176" s="5"/>
      <c r="O1176" s="5"/>
      <c r="P1176" s="5"/>
      <c r="Q1176" s="5"/>
      <c r="R1176" s="5"/>
      <c r="S1176" s="5"/>
      <c r="T1176" s="5"/>
      <c r="U1176" s="5"/>
      <c r="V1176" s="5"/>
      <c r="W1176" s="5"/>
      <c r="X1176" s="5"/>
      <c r="Y1176" s="5"/>
      <c r="Z1176" s="5"/>
    </row>
    <row r="1177" spans="1:26" ht="27.75" customHeight="1">
      <c r="A1177" s="133"/>
      <c r="B1177" s="79"/>
      <c r="C1177" s="121"/>
      <c r="D1177" s="134" t="s">
        <v>285</v>
      </c>
      <c r="E1177" s="45"/>
      <c r="F1177" s="45"/>
      <c r="G1177" s="45"/>
      <c r="H1177" s="45"/>
      <c r="I1177" s="45"/>
      <c r="J1177" s="45">
        <f t="shared" si="42"/>
        <v>0</v>
      </c>
      <c r="K1177" s="45" t="e">
        <f t="shared" si="43"/>
        <v>#DIV/0!</v>
      </c>
      <c r="L1177" s="45"/>
      <c r="M1177" s="5"/>
      <c r="N1177" s="5"/>
      <c r="O1177" s="5"/>
      <c r="P1177" s="5"/>
      <c r="Q1177" s="5"/>
      <c r="R1177" s="5"/>
      <c r="S1177" s="5"/>
      <c r="T1177" s="5"/>
      <c r="U1177" s="5"/>
      <c r="V1177" s="5"/>
      <c r="W1177" s="5"/>
      <c r="X1177" s="5"/>
      <c r="Y1177" s="5"/>
      <c r="Z1177" s="5"/>
    </row>
    <row r="1178" spans="1:26" ht="27.75" customHeight="1">
      <c r="A1178" s="133"/>
      <c r="B1178" s="79"/>
      <c r="C1178" s="121"/>
      <c r="D1178" s="134" t="s">
        <v>287</v>
      </c>
      <c r="E1178" s="45"/>
      <c r="F1178" s="45"/>
      <c r="G1178" s="45"/>
      <c r="H1178" s="45"/>
      <c r="I1178" s="45"/>
      <c r="J1178" s="45">
        <f t="shared" si="42"/>
        <v>0</v>
      </c>
      <c r="K1178" s="45" t="e">
        <f t="shared" si="43"/>
        <v>#DIV/0!</v>
      </c>
      <c r="L1178" s="45"/>
      <c r="M1178" s="5"/>
      <c r="N1178" s="5"/>
      <c r="O1178" s="5"/>
      <c r="P1178" s="5"/>
      <c r="Q1178" s="5"/>
      <c r="R1178" s="5"/>
      <c r="S1178" s="5"/>
      <c r="T1178" s="5"/>
      <c r="U1178" s="5"/>
      <c r="V1178" s="5"/>
      <c r="W1178" s="5"/>
      <c r="X1178" s="5"/>
      <c r="Y1178" s="5"/>
      <c r="Z1178" s="5"/>
    </row>
    <row r="1179" spans="1:26" ht="27.75" customHeight="1">
      <c r="A1179" s="133"/>
      <c r="B1179" s="79"/>
      <c r="C1179" s="121"/>
      <c r="D1179" s="134" t="s">
        <v>289</v>
      </c>
      <c r="E1179" s="45"/>
      <c r="F1179" s="45"/>
      <c r="G1179" s="45"/>
      <c r="H1179" s="45"/>
      <c r="I1179" s="45"/>
      <c r="J1179" s="45">
        <f t="shared" si="42"/>
        <v>0</v>
      </c>
      <c r="K1179" s="45" t="e">
        <f t="shared" si="43"/>
        <v>#DIV/0!</v>
      </c>
      <c r="L1179" s="45"/>
      <c r="M1179" s="5"/>
      <c r="N1179" s="5"/>
      <c r="O1179" s="5"/>
      <c r="P1179" s="5"/>
      <c r="Q1179" s="5"/>
      <c r="R1179" s="5"/>
      <c r="S1179" s="5"/>
      <c r="T1179" s="5"/>
      <c r="U1179" s="5"/>
      <c r="V1179" s="5"/>
      <c r="W1179" s="5"/>
      <c r="X1179" s="5"/>
      <c r="Y1179" s="5"/>
      <c r="Z1179" s="5"/>
    </row>
    <row r="1180" spans="1:26" ht="27.75" customHeight="1">
      <c r="A1180" s="133"/>
      <c r="B1180" s="79"/>
      <c r="C1180" s="121"/>
      <c r="D1180" s="134" t="s">
        <v>291</v>
      </c>
      <c r="E1180" s="45"/>
      <c r="F1180" s="45"/>
      <c r="G1180" s="45"/>
      <c r="H1180" s="45"/>
      <c r="I1180" s="45"/>
      <c r="J1180" s="45">
        <f t="shared" si="42"/>
        <v>0</v>
      </c>
      <c r="K1180" s="45" t="e">
        <f t="shared" si="43"/>
        <v>#DIV/0!</v>
      </c>
      <c r="L1180" s="45"/>
      <c r="M1180" s="5"/>
      <c r="N1180" s="5"/>
      <c r="O1180" s="5"/>
      <c r="P1180" s="5"/>
      <c r="Q1180" s="5"/>
      <c r="R1180" s="5"/>
      <c r="S1180" s="5"/>
      <c r="T1180" s="5"/>
      <c r="U1180" s="5"/>
      <c r="V1180" s="5"/>
      <c r="W1180" s="5"/>
      <c r="X1180" s="5"/>
      <c r="Y1180" s="5"/>
      <c r="Z1180" s="5"/>
    </row>
    <row r="1181" spans="1:26" ht="27.75" customHeight="1">
      <c r="A1181" s="133"/>
      <c r="B1181" s="79"/>
      <c r="C1181" s="121"/>
      <c r="D1181" s="134" t="s">
        <v>293</v>
      </c>
      <c r="E1181" s="45"/>
      <c r="F1181" s="45"/>
      <c r="G1181" s="45"/>
      <c r="H1181" s="45"/>
      <c r="I1181" s="45"/>
      <c r="J1181" s="45">
        <f t="shared" si="42"/>
        <v>0</v>
      </c>
      <c r="K1181" s="45" t="e">
        <f t="shared" si="43"/>
        <v>#DIV/0!</v>
      </c>
      <c r="L1181" s="45"/>
      <c r="M1181" s="5"/>
      <c r="N1181" s="5"/>
      <c r="O1181" s="5"/>
      <c r="P1181" s="5"/>
      <c r="Q1181" s="5"/>
      <c r="R1181" s="5"/>
      <c r="S1181" s="5"/>
      <c r="T1181" s="5"/>
      <c r="U1181" s="5"/>
      <c r="V1181" s="5"/>
      <c r="W1181" s="5"/>
      <c r="X1181" s="5"/>
      <c r="Y1181" s="5"/>
      <c r="Z1181" s="5"/>
    </row>
    <row r="1182" spans="1:26" ht="27.75" customHeight="1">
      <c r="A1182" s="133"/>
      <c r="B1182" s="79"/>
      <c r="C1182" s="121"/>
      <c r="D1182" s="134" t="s">
        <v>295</v>
      </c>
      <c r="E1182" s="45"/>
      <c r="F1182" s="45"/>
      <c r="G1182" s="45"/>
      <c r="H1182" s="45"/>
      <c r="I1182" s="45"/>
      <c r="J1182" s="45">
        <f t="shared" si="42"/>
        <v>0</v>
      </c>
      <c r="K1182" s="45" t="e">
        <f t="shared" si="43"/>
        <v>#DIV/0!</v>
      </c>
      <c r="L1182" s="45"/>
      <c r="M1182" s="5"/>
      <c r="N1182" s="5"/>
      <c r="O1182" s="5"/>
      <c r="P1182" s="5"/>
      <c r="Q1182" s="5"/>
      <c r="R1182" s="5"/>
      <c r="S1182" s="5"/>
      <c r="T1182" s="5"/>
      <c r="U1182" s="5"/>
      <c r="V1182" s="5"/>
      <c r="W1182" s="5"/>
      <c r="X1182" s="5"/>
      <c r="Y1182" s="5"/>
      <c r="Z1182" s="5"/>
    </row>
    <row r="1183" spans="1:26" ht="27.75" customHeight="1">
      <c r="A1183" s="133"/>
      <c r="B1183" s="79"/>
      <c r="C1183" s="121"/>
      <c r="D1183" s="134" t="s">
        <v>297</v>
      </c>
      <c r="E1183" s="45"/>
      <c r="F1183" s="45"/>
      <c r="G1183" s="45"/>
      <c r="H1183" s="45"/>
      <c r="I1183" s="45"/>
      <c r="J1183" s="45">
        <f t="shared" si="42"/>
        <v>0</v>
      </c>
      <c r="K1183" s="45" t="e">
        <f t="shared" si="43"/>
        <v>#DIV/0!</v>
      </c>
      <c r="L1183" s="45"/>
      <c r="M1183" s="5"/>
      <c r="N1183" s="5"/>
      <c r="O1183" s="5"/>
      <c r="P1183" s="5"/>
      <c r="Q1183" s="5"/>
      <c r="R1183" s="5"/>
      <c r="S1183" s="5"/>
      <c r="T1183" s="5"/>
      <c r="U1183" s="5"/>
      <c r="V1183" s="5"/>
      <c r="W1183" s="5"/>
      <c r="X1183" s="5"/>
      <c r="Y1183" s="5"/>
      <c r="Z1183" s="5"/>
    </row>
    <row r="1184" spans="1:26" ht="27.75" customHeight="1">
      <c r="A1184" s="133"/>
      <c r="B1184" s="79"/>
      <c r="C1184" s="121"/>
      <c r="D1184" s="134" t="s">
        <v>299</v>
      </c>
      <c r="E1184" s="45"/>
      <c r="F1184" s="45"/>
      <c r="G1184" s="45"/>
      <c r="H1184" s="45"/>
      <c r="I1184" s="45"/>
      <c r="J1184" s="45">
        <f t="shared" si="42"/>
        <v>0</v>
      </c>
      <c r="K1184" s="45" t="e">
        <f t="shared" si="43"/>
        <v>#DIV/0!</v>
      </c>
      <c r="L1184" s="45"/>
      <c r="M1184" s="5"/>
      <c r="N1184" s="5"/>
      <c r="O1184" s="5"/>
      <c r="P1184" s="5"/>
      <c r="Q1184" s="5"/>
      <c r="R1184" s="5"/>
      <c r="S1184" s="5"/>
      <c r="T1184" s="5"/>
      <c r="U1184" s="5"/>
      <c r="V1184" s="5"/>
      <c r="W1184" s="5"/>
      <c r="X1184" s="5"/>
      <c r="Y1184" s="5"/>
      <c r="Z1184" s="5"/>
    </row>
    <row r="1185" spans="1:26" ht="27.75" customHeight="1">
      <c r="A1185" s="133"/>
      <c r="B1185" s="79"/>
      <c r="C1185" s="121"/>
      <c r="D1185" s="134" t="s">
        <v>301</v>
      </c>
      <c r="E1185" s="45"/>
      <c r="F1185" s="45"/>
      <c r="G1185" s="45"/>
      <c r="H1185" s="45"/>
      <c r="I1185" s="45"/>
      <c r="J1185" s="45">
        <f t="shared" si="42"/>
        <v>0</v>
      </c>
      <c r="K1185" s="45" t="e">
        <f t="shared" si="43"/>
        <v>#DIV/0!</v>
      </c>
      <c r="L1185" s="45"/>
      <c r="M1185" s="5"/>
      <c r="N1185" s="5"/>
      <c r="O1185" s="5"/>
      <c r="P1185" s="5"/>
      <c r="Q1185" s="5"/>
      <c r="R1185" s="5"/>
      <c r="S1185" s="5"/>
      <c r="T1185" s="5"/>
      <c r="U1185" s="5"/>
      <c r="V1185" s="5"/>
      <c r="W1185" s="5"/>
      <c r="X1185" s="5"/>
      <c r="Y1185" s="5"/>
      <c r="Z1185" s="5"/>
    </row>
    <row r="1186" spans="1:26" ht="27.75" customHeight="1">
      <c r="A1186" s="133"/>
      <c r="B1186" s="79"/>
      <c r="C1186" s="121"/>
      <c r="D1186" s="134" t="s">
        <v>302</v>
      </c>
      <c r="E1186" s="45"/>
      <c r="F1186" s="45"/>
      <c r="G1186" s="45"/>
      <c r="H1186" s="45"/>
      <c r="I1186" s="45"/>
      <c r="J1186" s="45">
        <f t="shared" si="42"/>
        <v>0</v>
      </c>
      <c r="K1186" s="45" t="e">
        <f t="shared" si="43"/>
        <v>#DIV/0!</v>
      </c>
      <c r="L1186" s="45"/>
      <c r="M1186" s="5"/>
      <c r="N1186" s="5"/>
      <c r="O1186" s="5"/>
      <c r="P1186" s="5"/>
      <c r="Q1186" s="5"/>
      <c r="R1186" s="5"/>
      <c r="S1186" s="5"/>
      <c r="T1186" s="5"/>
      <c r="U1186" s="5"/>
      <c r="V1186" s="5"/>
      <c r="W1186" s="5"/>
      <c r="X1186" s="5"/>
      <c r="Y1186" s="5"/>
      <c r="Z1186" s="5"/>
    </row>
    <row r="1187" spans="1:26" ht="27.75" customHeight="1">
      <c r="A1187" s="133"/>
      <c r="B1187" s="79"/>
      <c r="C1187" s="121"/>
      <c r="D1187" s="134" t="s">
        <v>304</v>
      </c>
      <c r="E1187" s="45"/>
      <c r="F1187" s="45"/>
      <c r="G1187" s="45"/>
      <c r="H1187" s="45"/>
      <c r="I1187" s="45"/>
      <c r="J1187" s="45">
        <f t="shared" si="42"/>
        <v>0</v>
      </c>
      <c r="K1187" s="45" t="e">
        <f t="shared" si="43"/>
        <v>#DIV/0!</v>
      </c>
      <c r="L1187" s="45"/>
      <c r="M1187" s="5"/>
      <c r="N1187" s="5"/>
      <c r="O1187" s="5"/>
      <c r="P1187" s="5"/>
      <c r="Q1187" s="5"/>
      <c r="R1187" s="5"/>
      <c r="S1187" s="5"/>
      <c r="T1187" s="5"/>
      <c r="U1187" s="5"/>
      <c r="V1187" s="5"/>
      <c r="W1187" s="5"/>
      <c r="X1187" s="5"/>
      <c r="Y1187" s="5"/>
      <c r="Z1187" s="5"/>
    </row>
    <row r="1188" spans="1:26" ht="27.75" customHeight="1">
      <c r="A1188" s="133"/>
      <c r="B1188" s="79"/>
      <c r="C1188" s="121"/>
      <c r="D1188" s="134" t="s">
        <v>306</v>
      </c>
      <c r="E1188" s="45"/>
      <c r="F1188" s="45"/>
      <c r="G1188" s="45"/>
      <c r="H1188" s="45"/>
      <c r="I1188" s="45"/>
      <c r="J1188" s="45">
        <f t="shared" si="42"/>
        <v>0</v>
      </c>
      <c r="K1188" s="45" t="e">
        <f t="shared" si="43"/>
        <v>#DIV/0!</v>
      </c>
      <c r="L1188" s="45"/>
      <c r="M1188" s="5"/>
      <c r="N1188" s="5"/>
      <c r="O1188" s="5"/>
      <c r="P1188" s="5"/>
      <c r="Q1188" s="5"/>
      <c r="R1188" s="5"/>
      <c r="S1188" s="5"/>
      <c r="T1188" s="5"/>
      <c r="U1188" s="5"/>
      <c r="V1188" s="5"/>
      <c r="W1188" s="5"/>
      <c r="X1188" s="5"/>
      <c r="Y1188" s="5"/>
      <c r="Z1188" s="5"/>
    </row>
    <row r="1189" spans="1:26" ht="27.75" customHeight="1">
      <c r="A1189" s="133"/>
      <c r="B1189" s="79"/>
      <c r="C1189" s="121"/>
      <c r="D1189" s="134" t="s">
        <v>309</v>
      </c>
      <c r="E1189" s="45"/>
      <c r="F1189" s="45"/>
      <c r="G1189" s="45"/>
      <c r="H1189" s="45"/>
      <c r="I1189" s="45"/>
      <c r="J1189" s="45">
        <f t="shared" si="42"/>
        <v>0</v>
      </c>
      <c r="K1189" s="45" t="e">
        <f t="shared" si="43"/>
        <v>#DIV/0!</v>
      </c>
      <c r="L1189" s="45"/>
      <c r="M1189" s="5"/>
      <c r="N1189" s="5"/>
      <c r="O1189" s="5"/>
      <c r="P1189" s="5"/>
      <c r="Q1189" s="5"/>
      <c r="R1189" s="5"/>
      <c r="S1189" s="5"/>
      <c r="T1189" s="5"/>
      <c r="U1189" s="5"/>
      <c r="V1189" s="5"/>
      <c r="W1189" s="5"/>
      <c r="X1189" s="5"/>
      <c r="Y1189" s="5"/>
      <c r="Z1189" s="5"/>
    </row>
    <row r="1190" spans="1:26" ht="27.75" customHeight="1">
      <c r="A1190" s="133"/>
      <c r="B1190" s="79"/>
      <c r="C1190" s="121"/>
      <c r="D1190" s="80" t="s">
        <v>41</v>
      </c>
      <c r="E1190" s="45"/>
      <c r="F1190" s="45"/>
      <c r="G1190" s="45"/>
      <c r="H1190" s="45"/>
      <c r="I1190" s="45"/>
      <c r="J1190" s="45">
        <f>SUM(J1149:J1189)</f>
        <v>0</v>
      </c>
      <c r="K1190" s="45" t="e">
        <f t="shared" si="43"/>
        <v>#DIV/0!</v>
      </c>
      <c r="L1190" s="45"/>
      <c r="M1190" s="5"/>
      <c r="N1190" s="5"/>
      <c r="O1190" s="5"/>
      <c r="P1190" s="5"/>
      <c r="Q1190" s="5"/>
      <c r="R1190" s="5"/>
      <c r="S1190" s="5"/>
      <c r="T1190" s="5"/>
      <c r="U1190" s="5"/>
      <c r="V1190" s="5"/>
      <c r="W1190" s="5"/>
      <c r="X1190" s="5"/>
      <c r="Y1190" s="5"/>
      <c r="Z1190" s="5"/>
    </row>
    <row r="1191" spans="1:26" ht="22.5" customHeight="1">
      <c r="A1191" s="306"/>
      <c r="B1191" s="116"/>
      <c r="C1191" s="121"/>
      <c r="D1191" s="455"/>
      <c r="E1191" s="433"/>
      <c r="F1191" s="329"/>
      <c r="G1191" s="94"/>
      <c r="H1191" s="71"/>
      <c r="I1191" s="71"/>
      <c r="J1191" s="71"/>
      <c r="K1191" s="71"/>
      <c r="L1191" s="71"/>
      <c r="M1191" s="71"/>
      <c r="N1191" s="71"/>
      <c r="O1191" s="71"/>
      <c r="P1191" s="5"/>
      <c r="Q1191" s="5"/>
      <c r="R1191" s="5"/>
      <c r="S1191" s="5"/>
      <c r="T1191" s="5"/>
      <c r="U1191" s="5"/>
      <c r="V1191" s="5"/>
      <c r="W1191" s="5"/>
      <c r="X1191" s="5"/>
      <c r="Y1191" s="5"/>
      <c r="Z1191" s="5"/>
    </row>
    <row r="1192" spans="1:26" ht="22.5" customHeight="1">
      <c r="A1192" s="687"/>
      <c r="B1192" s="116"/>
      <c r="C1192" s="121"/>
      <c r="D1192" s="455"/>
      <c r="E1192" s="433"/>
      <c r="F1192" s="329"/>
      <c r="G1192" s="94"/>
      <c r="H1192" s="71"/>
      <c r="I1192" s="71"/>
      <c r="J1192" s="71"/>
      <c r="K1192" s="71"/>
      <c r="L1192" s="71"/>
      <c r="M1192" s="426"/>
      <c r="N1192" s="426"/>
      <c r="O1192" s="426"/>
      <c r="P1192" s="5"/>
      <c r="Q1192" s="5"/>
      <c r="R1192" s="5"/>
      <c r="S1192" s="5"/>
      <c r="T1192" s="5"/>
      <c r="U1192" s="5"/>
      <c r="V1192" s="5"/>
      <c r="W1192" s="5"/>
      <c r="X1192" s="5"/>
      <c r="Y1192" s="5"/>
      <c r="Z1192" s="5"/>
    </row>
    <row r="1193" spans="1:26" ht="22.5" customHeight="1">
      <c r="A1193" s="471"/>
      <c r="B1193" s="405"/>
      <c r="C1193" s="110"/>
      <c r="D1193" s="663"/>
      <c r="E1193" s="451"/>
      <c r="F1193" s="452"/>
      <c r="G1193" s="140"/>
      <c r="H1193" s="141"/>
      <c r="I1193" s="141"/>
      <c r="J1193" s="141"/>
      <c r="K1193" s="141"/>
      <c r="L1193" s="141"/>
      <c r="M1193" s="426"/>
      <c r="N1193" s="426"/>
      <c r="O1193" s="426"/>
      <c r="P1193" s="5"/>
      <c r="Q1193" s="5"/>
      <c r="R1193" s="5"/>
      <c r="S1193" s="5"/>
      <c r="T1193" s="5"/>
      <c r="U1193" s="5"/>
      <c r="V1193" s="5"/>
      <c r="W1193" s="5"/>
      <c r="X1193" s="5"/>
      <c r="Y1193" s="5"/>
      <c r="Z1193" s="5"/>
    </row>
    <row r="1194" spans="1:26" ht="22.5" customHeight="1">
      <c r="A1194" s="34" t="s">
        <v>761</v>
      </c>
      <c r="B1194" s="292" t="s">
        <v>770</v>
      </c>
      <c r="C1194" s="318"/>
      <c r="D1194" s="319"/>
      <c r="E1194" s="53"/>
      <c r="F1194" s="417"/>
      <c r="G1194" s="53"/>
      <c r="H1194" s="419"/>
      <c r="I1194" s="209"/>
      <c r="J1194" s="209"/>
      <c r="K1194" s="209"/>
      <c r="L1194" s="209"/>
      <c r="M1194" s="420" t="s">
        <v>568</v>
      </c>
      <c r="N1194" s="420" t="s">
        <v>568</v>
      </c>
      <c r="O1194" s="420" t="s">
        <v>568</v>
      </c>
      <c r="P1194" s="5"/>
      <c r="Q1194" s="5"/>
      <c r="R1194" s="5"/>
      <c r="S1194" s="5"/>
      <c r="T1194" s="5"/>
      <c r="U1194" s="5"/>
      <c r="V1194" s="5"/>
      <c r="W1194" s="5"/>
      <c r="X1194" s="5"/>
      <c r="Y1194" s="5"/>
      <c r="Z1194" s="5"/>
    </row>
    <row r="1195" spans="1:26" ht="22.5" customHeight="1">
      <c r="A1195" s="66" t="s">
        <v>752</v>
      </c>
      <c r="B1195" s="79" t="s">
        <v>133</v>
      </c>
      <c r="C1195" s="465">
        <v>3000</v>
      </c>
      <c r="D1195" s="455" t="s">
        <v>769</v>
      </c>
      <c r="E1195" s="70"/>
      <c r="F1195" s="424"/>
      <c r="G1195" s="70"/>
      <c r="H1195" s="71"/>
      <c r="I1195" s="71"/>
      <c r="J1195" s="71"/>
      <c r="K1195" s="71"/>
      <c r="L1195" s="71"/>
      <c r="M1195" s="94"/>
      <c r="N1195" s="94"/>
      <c r="O1195" s="94"/>
      <c r="P1195" s="5"/>
      <c r="Q1195" s="5"/>
      <c r="R1195" s="5"/>
      <c r="S1195" s="5"/>
      <c r="T1195" s="5"/>
      <c r="U1195" s="5"/>
      <c r="V1195" s="5"/>
      <c r="W1195" s="5"/>
      <c r="X1195" s="5"/>
      <c r="Y1195" s="5"/>
      <c r="Z1195" s="5"/>
    </row>
    <row r="1196" spans="1:26" ht="22.5" customHeight="1">
      <c r="A1196" s="434"/>
      <c r="B1196" s="79" t="s">
        <v>145</v>
      </c>
      <c r="C1196" s="465">
        <v>3000</v>
      </c>
      <c r="D1196" s="455" t="s">
        <v>769</v>
      </c>
      <c r="E1196" s="433"/>
      <c r="F1196" s="329"/>
      <c r="G1196" s="70"/>
      <c r="H1196" s="71"/>
      <c r="I1196" s="71"/>
      <c r="J1196" s="71"/>
      <c r="K1196" s="71"/>
      <c r="L1196" s="71"/>
      <c r="M1196" s="71"/>
      <c r="N1196" s="71"/>
      <c r="O1196" s="71"/>
      <c r="P1196" s="5"/>
      <c r="Q1196" s="5"/>
      <c r="R1196" s="5"/>
      <c r="S1196" s="5"/>
      <c r="T1196" s="5"/>
      <c r="U1196" s="5"/>
      <c r="V1196" s="5"/>
      <c r="W1196" s="5"/>
      <c r="X1196" s="5"/>
      <c r="Y1196" s="5"/>
      <c r="Z1196" s="5"/>
    </row>
    <row r="1197" spans="1:26" ht="22.5" customHeight="1">
      <c r="A1197" s="402"/>
      <c r="B1197" s="79" t="s">
        <v>151</v>
      </c>
      <c r="C1197" s="465">
        <v>3000</v>
      </c>
      <c r="D1197" s="455" t="s">
        <v>769</v>
      </c>
      <c r="E1197" s="433"/>
      <c r="F1197" s="329"/>
      <c r="G1197" s="70"/>
      <c r="H1197" s="71"/>
      <c r="I1197" s="71"/>
      <c r="J1197" s="71"/>
      <c r="K1197" s="71"/>
      <c r="L1197" s="71"/>
      <c r="M1197" s="71"/>
      <c r="N1197" s="71"/>
      <c r="O1197" s="71"/>
      <c r="P1197" s="5"/>
      <c r="Q1197" s="5"/>
      <c r="R1197" s="5"/>
      <c r="S1197" s="5"/>
      <c r="T1197" s="5"/>
      <c r="U1197" s="5"/>
      <c r="V1197" s="5"/>
      <c r="W1197" s="5"/>
      <c r="X1197" s="5"/>
      <c r="Y1197" s="5"/>
      <c r="Z1197" s="5"/>
    </row>
    <row r="1198" spans="1:26" ht="22.5" customHeight="1">
      <c r="A1198" s="435"/>
      <c r="B1198" s="79" t="s">
        <v>70</v>
      </c>
      <c r="C1198" s="465">
        <f>SUM(C1195:C1197)</f>
        <v>9000</v>
      </c>
      <c r="D1198" s="455" t="s">
        <v>769</v>
      </c>
      <c r="E1198" s="433"/>
      <c r="F1198" s="329"/>
      <c r="G1198" s="94"/>
      <c r="H1198" s="71"/>
      <c r="I1198" s="71"/>
      <c r="J1198" s="71"/>
      <c r="K1198" s="71"/>
      <c r="L1198" s="71"/>
      <c r="M1198" s="71"/>
      <c r="N1198" s="71"/>
      <c r="O1198" s="71"/>
      <c r="P1198" s="5"/>
      <c r="Q1198" s="5"/>
      <c r="R1198" s="5"/>
      <c r="S1198" s="5"/>
      <c r="T1198" s="5"/>
      <c r="U1198" s="5"/>
      <c r="V1198" s="5"/>
      <c r="W1198" s="5"/>
      <c r="X1198" s="5"/>
      <c r="Y1198" s="5"/>
      <c r="Z1198" s="5"/>
    </row>
    <row r="1199" spans="1:26" ht="27.75" customHeight="1">
      <c r="A1199" s="133"/>
      <c r="B1199" s="79"/>
      <c r="C1199" s="121"/>
      <c r="D1199" s="134" t="s">
        <v>202</v>
      </c>
      <c r="E1199" s="45"/>
      <c r="F1199" s="45"/>
      <c r="G1199" s="45"/>
      <c r="H1199" s="45"/>
      <c r="I1199" s="45"/>
      <c r="J1199" s="45">
        <f t="shared" ref="J1199:J1239" si="44">SUM(E1199:I1199)</f>
        <v>0</v>
      </c>
      <c r="K1199" s="45" t="e">
        <f t="shared" ref="K1199:K1240" si="45">J1199/E1199</f>
        <v>#DIV/0!</v>
      </c>
      <c r="L1199" s="45"/>
      <c r="M1199" s="5"/>
      <c r="N1199" s="5"/>
      <c r="O1199" s="5"/>
      <c r="P1199" s="5"/>
      <c r="Q1199" s="5"/>
      <c r="R1199" s="5"/>
      <c r="S1199" s="5"/>
      <c r="T1199" s="5"/>
      <c r="U1199" s="5"/>
      <c r="V1199" s="5"/>
      <c r="W1199" s="5"/>
      <c r="X1199" s="5"/>
      <c r="Y1199" s="5"/>
      <c r="Z1199" s="5"/>
    </row>
    <row r="1200" spans="1:26" ht="27.75" customHeight="1">
      <c r="A1200" s="133"/>
      <c r="B1200" s="79"/>
      <c r="C1200" s="121"/>
      <c r="D1200" s="134" t="s">
        <v>205</v>
      </c>
      <c r="E1200" s="45"/>
      <c r="F1200" s="45"/>
      <c r="G1200" s="45"/>
      <c r="H1200" s="45"/>
      <c r="I1200" s="45"/>
      <c r="J1200" s="45">
        <f t="shared" si="44"/>
        <v>0</v>
      </c>
      <c r="K1200" s="45" t="e">
        <f t="shared" si="45"/>
        <v>#DIV/0!</v>
      </c>
      <c r="L1200" s="45"/>
      <c r="M1200" s="5"/>
      <c r="N1200" s="5"/>
      <c r="O1200" s="5"/>
      <c r="P1200" s="5"/>
      <c r="Q1200" s="5"/>
      <c r="R1200" s="5"/>
      <c r="S1200" s="5"/>
      <c r="T1200" s="5"/>
      <c r="U1200" s="5"/>
      <c r="V1200" s="5"/>
      <c r="W1200" s="5"/>
      <c r="X1200" s="5"/>
      <c r="Y1200" s="5"/>
      <c r="Z1200" s="5"/>
    </row>
    <row r="1201" spans="1:26" ht="27.75" customHeight="1">
      <c r="A1201" s="133"/>
      <c r="B1201" s="79"/>
      <c r="C1201" s="121"/>
      <c r="D1201" s="134" t="s">
        <v>210</v>
      </c>
      <c r="E1201" s="45"/>
      <c r="F1201" s="45"/>
      <c r="G1201" s="45"/>
      <c r="H1201" s="45"/>
      <c r="I1201" s="45"/>
      <c r="J1201" s="45">
        <f t="shared" si="44"/>
        <v>0</v>
      </c>
      <c r="K1201" s="45" t="e">
        <f t="shared" si="45"/>
        <v>#DIV/0!</v>
      </c>
      <c r="L1201" s="45"/>
      <c r="M1201" s="5"/>
      <c r="N1201" s="5"/>
      <c r="O1201" s="5"/>
      <c r="P1201" s="5"/>
      <c r="Q1201" s="5"/>
      <c r="R1201" s="5"/>
      <c r="S1201" s="5"/>
      <c r="T1201" s="5"/>
      <c r="U1201" s="5"/>
      <c r="V1201" s="5"/>
      <c r="W1201" s="5"/>
      <c r="X1201" s="5"/>
      <c r="Y1201" s="5"/>
      <c r="Z1201" s="5"/>
    </row>
    <row r="1202" spans="1:26" ht="27.75" customHeight="1">
      <c r="A1202" s="133"/>
      <c r="B1202" s="79"/>
      <c r="C1202" s="121"/>
      <c r="D1202" s="134" t="s">
        <v>213</v>
      </c>
      <c r="E1202" s="45"/>
      <c r="F1202" s="45"/>
      <c r="G1202" s="45"/>
      <c r="H1202" s="45"/>
      <c r="I1202" s="45"/>
      <c r="J1202" s="45">
        <f t="shared" si="44"/>
        <v>0</v>
      </c>
      <c r="K1202" s="45" t="e">
        <f t="shared" si="45"/>
        <v>#DIV/0!</v>
      </c>
      <c r="L1202" s="45"/>
      <c r="M1202" s="5"/>
      <c r="N1202" s="5"/>
      <c r="O1202" s="5"/>
      <c r="P1202" s="5"/>
      <c r="Q1202" s="5"/>
      <c r="R1202" s="5"/>
      <c r="S1202" s="5"/>
      <c r="T1202" s="5"/>
      <c r="U1202" s="5"/>
      <c r="V1202" s="5"/>
      <c r="W1202" s="5"/>
      <c r="X1202" s="5"/>
      <c r="Y1202" s="5"/>
      <c r="Z1202" s="5"/>
    </row>
    <row r="1203" spans="1:26" ht="27.75" customHeight="1">
      <c r="A1203" s="133"/>
      <c r="B1203" s="79"/>
      <c r="C1203" s="121"/>
      <c r="D1203" s="134" t="s">
        <v>216</v>
      </c>
      <c r="E1203" s="45"/>
      <c r="F1203" s="45"/>
      <c r="G1203" s="45"/>
      <c r="H1203" s="45"/>
      <c r="I1203" s="45"/>
      <c r="J1203" s="45">
        <f t="shared" si="44"/>
        <v>0</v>
      </c>
      <c r="K1203" s="45" t="e">
        <f t="shared" si="45"/>
        <v>#DIV/0!</v>
      </c>
      <c r="L1203" s="45"/>
      <c r="M1203" s="5"/>
      <c r="N1203" s="5"/>
      <c r="O1203" s="5"/>
      <c r="P1203" s="5"/>
      <c r="Q1203" s="5"/>
      <c r="R1203" s="5"/>
      <c r="S1203" s="5"/>
      <c r="T1203" s="5"/>
      <c r="U1203" s="5"/>
      <c r="V1203" s="5"/>
      <c r="W1203" s="5"/>
      <c r="X1203" s="5"/>
      <c r="Y1203" s="5"/>
      <c r="Z1203" s="5"/>
    </row>
    <row r="1204" spans="1:26" ht="27.75" customHeight="1">
      <c r="A1204" s="133"/>
      <c r="B1204" s="79"/>
      <c r="C1204" s="121"/>
      <c r="D1204" s="134" t="s">
        <v>218</v>
      </c>
      <c r="E1204" s="45"/>
      <c r="F1204" s="45"/>
      <c r="G1204" s="45"/>
      <c r="H1204" s="45"/>
      <c r="I1204" s="45"/>
      <c r="J1204" s="45">
        <f t="shared" si="44"/>
        <v>0</v>
      </c>
      <c r="K1204" s="45" t="e">
        <f t="shared" si="45"/>
        <v>#DIV/0!</v>
      </c>
      <c r="L1204" s="45"/>
      <c r="M1204" s="5"/>
      <c r="N1204" s="5"/>
      <c r="O1204" s="5"/>
      <c r="P1204" s="5"/>
      <c r="Q1204" s="5"/>
      <c r="R1204" s="5"/>
      <c r="S1204" s="5"/>
      <c r="T1204" s="5"/>
      <c r="U1204" s="5"/>
      <c r="V1204" s="5"/>
      <c r="W1204" s="5"/>
      <c r="X1204" s="5"/>
      <c r="Y1204" s="5"/>
      <c r="Z1204" s="5"/>
    </row>
    <row r="1205" spans="1:26" ht="27.75" customHeight="1">
      <c r="A1205" s="133"/>
      <c r="B1205" s="79"/>
      <c r="C1205" s="121"/>
      <c r="D1205" s="134" t="s">
        <v>220</v>
      </c>
      <c r="E1205" s="45"/>
      <c r="F1205" s="45"/>
      <c r="G1205" s="45"/>
      <c r="H1205" s="45"/>
      <c r="I1205" s="45"/>
      <c r="J1205" s="45">
        <f t="shared" si="44"/>
        <v>0</v>
      </c>
      <c r="K1205" s="45" t="e">
        <f t="shared" si="45"/>
        <v>#DIV/0!</v>
      </c>
      <c r="L1205" s="45"/>
      <c r="M1205" s="5"/>
      <c r="N1205" s="5"/>
      <c r="O1205" s="5"/>
      <c r="P1205" s="5"/>
      <c r="Q1205" s="5"/>
      <c r="R1205" s="5"/>
      <c r="S1205" s="5"/>
      <c r="T1205" s="5"/>
      <c r="U1205" s="5"/>
      <c r="V1205" s="5"/>
      <c r="W1205" s="5"/>
      <c r="X1205" s="5"/>
      <c r="Y1205" s="5"/>
      <c r="Z1205" s="5"/>
    </row>
    <row r="1206" spans="1:26" ht="27.75" customHeight="1">
      <c r="A1206" s="133"/>
      <c r="B1206" s="79"/>
      <c r="C1206" s="121"/>
      <c r="D1206" s="134" t="s">
        <v>223</v>
      </c>
      <c r="E1206" s="45"/>
      <c r="F1206" s="45"/>
      <c r="G1206" s="45"/>
      <c r="H1206" s="45"/>
      <c r="I1206" s="45"/>
      <c r="J1206" s="45">
        <f t="shared" si="44"/>
        <v>0</v>
      </c>
      <c r="K1206" s="45" t="e">
        <f t="shared" si="45"/>
        <v>#DIV/0!</v>
      </c>
      <c r="L1206" s="45"/>
      <c r="M1206" s="5"/>
      <c r="N1206" s="5"/>
      <c r="O1206" s="5"/>
      <c r="P1206" s="5"/>
      <c r="Q1206" s="5"/>
      <c r="R1206" s="5"/>
      <c r="S1206" s="5"/>
      <c r="T1206" s="5"/>
      <c r="U1206" s="5"/>
      <c r="V1206" s="5"/>
      <c r="W1206" s="5"/>
      <c r="X1206" s="5"/>
      <c r="Y1206" s="5"/>
      <c r="Z1206" s="5"/>
    </row>
    <row r="1207" spans="1:26" ht="27.75" customHeight="1">
      <c r="A1207" s="133"/>
      <c r="B1207" s="79"/>
      <c r="C1207" s="121"/>
      <c r="D1207" s="134" t="s">
        <v>225</v>
      </c>
      <c r="E1207" s="45"/>
      <c r="F1207" s="45"/>
      <c r="G1207" s="45"/>
      <c r="H1207" s="45"/>
      <c r="I1207" s="45"/>
      <c r="J1207" s="45">
        <f t="shared" si="44"/>
        <v>0</v>
      </c>
      <c r="K1207" s="45" t="e">
        <f t="shared" si="45"/>
        <v>#DIV/0!</v>
      </c>
      <c r="L1207" s="45"/>
      <c r="M1207" s="5"/>
      <c r="N1207" s="5"/>
      <c r="O1207" s="5"/>
      <c r="P1207" s="5"/>
      <c r="Q1207" s="5"/>
      <c r="R1207" s="5"/>
      <c r="S1207" s="5"/>
      <c r="T1207" s="5"/>
      <c r="U1207" s="5"/>
      <c r="V1207" s="5"/>
      <c r="W1207" s="5"/>
      <c r="X1207" s="5"/>
      <c r="Y1207" s="5"/>
      <c r="Z1207" s="5"/>
    </row>
    <row r="1208" spans="1:26" ht="27.75" customHeight="1">
      <c r="A1208" s="133"/>
      <c r="B1208" s="79"/>
      <c r="C1208" s="121"/>
      <c r="D1208" s="134" t="s">
        <v>227</v>
      </c>
      <c r="E1208" s="45"/>
      <c r="F1208" s="45"/>
      <c r="G1208" s="45"/>
      <c r="H1208" s="45"/>
      <c r="I1208" s="45"/>
      <c r="J1208" s="45">
        <f t="shared" si="44"/>
        <v>0</v>
      </c>
      <c r="K1208" s="45" t="e">
        <f t="shared" si="45"/>
        <v>#DIV/0!</v>
      </c>
      <c r="L1208" s="45"/>
      <c r="M1208" s="5"/>
      <c r="N1208" s="5"/>
      <c r="O1208" s="5"/>
      <c r="P1208" s="5"/>
      <c r="Q1208" s="5"/>
      <c r="R1208" s="5"/>
      <c r="S1208" s="5"/>
      <c r="T1208" s="5"/>
      <c r="U1208" s="5"/>
      <c r="V1208" s="5"/>
      <c r="W1208" s="5"/>
      <c r="X1208" s="5"/>
      <c r="Y1208" s="5"/>
      <c r="Z1208" s="5"/>
    </row>
    <row r="1209" spans="1:26" ht="27.75" customHeight="1">
      <c r="A1209" s="133"/>
      <c r="B1209" s="79"/>
      <c r="C1209" s="121"/>
      <c r="D1209" s="134" t="s">
        <v>229</v>
      </c>
      <c r="E1209" s="45"/>
      <c r="F1209" s="45"/>
      <c r="G1209" s="45"/>
      <c r="H1209" s="45"/>
      <c r="I1209" s="45"/>
      <c r="J1209" s="45">
        <f t="shared" si="44"/>
        <v>0</v>
      </c>
      <c r="K1209" s="45" t="e">
        <f t="shared" si="45"/>
        <v>#DIV/0!</v>
      </c>
      <c r="L1209" s="45"/>
      <c r="M1209" s="5"/>
      <c r="N1209" s="5"/>
      <c r="O1209" s="5"/>
      <c r="P1209" s="5"/>
      <c r="Q1209" s="5"/>
      <c r="R1209" s="5"/>
      <c r="S1209" s="5"/>
      <c r="T1209" s="5"/>
      <c r="U1209" s="5"/>
      <c r="V1209" s="5"/>
      <c r="W1209" s="5"/>
      <c r="X1209" s="5"/>
      <c r="Y1209" s="5"/>
      <c r="Z1209" s="5"/>
    </row>
    <row r="1210" spans="1:26" ht="27.75" customHeight="1">
      <c r="A1210" s="133"/>
      <c r="B1210" s="79"/>
      <c r="C1210" s="121"/>
      <c r="D1210" s="134" t="s">
        <v>234</v>
      </c>
      <c r="E1210" s="45"/>
      <c r="F1210" s="45"/>
      <c r="G1210" s="45"/>
      <c r="H1210" s="45"/>
      <c r="I1210" s="45"/>
      <c r="J1210" s="45">
        <f t="shared" si="44"/>
        <v>0</v>
      </c>
      <c r="K1210" s="45" t="e">
        <f t="shared" si="45"/>
        <v>#DIV/0!</v>
      </c>
      <c r="L1210" s="45"/>
      <c r="M1210" s="5"/>
      <c r="N1210" s="5"/>
      <c r="O1210" s="5"/>
      <c r="P1210" s="5"/>
      <c r="Q1210" s="5"/>
      <c r="R1210" s="5"/>
      <c r="S1210" s="5"/>
      <c r="T1210" s="5"/>
      <c r="U1210" s="5"/>
      <c r="V1210" s="5"/>
      <c r="W1210" s="5"/>
      <c r="X1210" s="5"/>
      <c r="Y1210" s="5"/>
      <c r="Z1210" s="5"/>
    </row>
    <row r="1211" spans="1:26" ht="27.75" customHeight="1">
      <c r="A1211" s="133"/>
      <c r="B1211" s="79"/>
      <c r="C1211" s="121"/>
      <c r="D1211" s="134" t="s">
        <v>236</v>
      </c>
      <c r="E1211" s="45"/>
      <c r="F1211" s="45"/>
      <c r="G1211" s="45"/>
      <c r="H1211" s="45"/>
      <c r="I1211" s="45"/>
      <c r="J1211" s="45">
        <f t="shared" si="44"/>
        <v>0</v>
      </c>
      <c r="K1211" s="45" t="e">
        <f t="shared" si="45"/>
        <v>#DIV/0!</v>
      </c>
      <c r="L1211" s="45"/>
      <c r="M1211" s="5"/>
      <c r="N1211" s="5"/>
      <c r="O1211" s="5"/>
      <c r="P1211" s="5"/>
      <c r="Q1211" s="5"/>
      <c r="R1211" s="5"/>
      <c r="S1211" s="5"/>
      <c r="T1211" s="5"/>
      <c r="U1211" s="5"/>
      <c r="V1211" s="5"/>
      <c r="W1211" s="5"/>
      <c r="X1211" s="5"/>
      <c r="Y1211" s="5"/>
      <c r="Z1211" s="5"/>
    </row>
    <row r="1212" spans="1:26" ht="27.75" customHeight="1">
      <c r="A1212" s="133"/>
      <c r="B1212" s="79"/>
      <c r="C1212" s="121"/>
      <c r="D1212" s="134" t="s">
        <v>241</v>
      </c>
      <c r="E1212" s="45"/>
      <c r="F1212" s="45"/>
      <c r="G1212" s="45"/>
      <c r="H1212" s="45"/>
      <c r="I1212" s="45"/>
      <c r="J1212" s="45">
        <f t="shared" si="44"/>
        <v>0</v>
      </c>
      <c r="K1212" s="45" t="e">
        <f t="shared" si="45"/>
        <v>#DIV/0!</v>
      </c>
      <c r="L1212" s="45"/>
      <c r="M1212" s="5"/>
      <c r="N1212" s="5"/>
      <c r="O1212" s="5"/>
      <c r="P1212" s="5"/>
      <c r="Q1212" s="5"/>
      <c r="R1212" s="5"/>
      <c r="S1212" s="5"/>
      <c r="T1212" s="5"/>
      <c r="U1212" s="5"/>
      <c r="V1212" s="5"/>
      <c r="W1212" s="5"/>
      <c r="X1212" s="5"/>
      <c r="Y1212" s="5"/>
      <c r="Z1212" s="5"/>
    </row>
    <row r="1213" spans="1:26" ht="27.75" customHeight="1">
      <c r="A1213" s="133"/>
      <c r="B1213" s="79"/>
      <c r="C1213" s="121"/>
      <c r="D1213" s="134" t="s">
        <v>243</v>
      </c>
      <c r="E1213" s="45"/>
      <c r="F1213" s="45"/>
      <c r="G1213" s="45"/>
      <c r="H1213" s="45"/>
      <c r="I1213" s="45"/>
      <c r="J1213" s="45">
        <f t="shared" si="44"/>
        <v>0</v>
      </c>
      <c r="K1213" s="45" t="e">
        <f t="shared" si="45"/>
        <v>#DIV/0!</v>
      </c>
      <c r="L1213" s="45"/>
      <c r="M1213" s="5"/>
      <c r="N1213" s="5"/>
      <c r="O1213" s="5"/>
      <c r="P1213" s="5"/>
      <c r="Q1213" s="5"/>
      <c r="R1213" s="5"/>
      <c r="S1213" s="5"/>
      <c r="T1213" s="5"/>
      <c r="U1213" s="5"/>
      <c r="V1213" s="5"/>
      <c r="W1213" s="5"/>
      <c r="X1213" s="5"/>
      <c r="Y1213" s="5"/>
      <c r="Z1213" s="5"/>
    </row>
    <row r="1214" spans="1:26" ht="27.75" customHeight="1">
      <c r="A1214" s="133"/>
      <c r="B1214" s="79"/>
      <c r="C1214" s="121"/>
      <c r="D1214" s="134" t="s">
        <v>246</v>
      </c>
      <c r="E1214" s="45"/>
      <c r="F1214" s="45"/>
      <c r="G1214" s="45"/>
      <c r="H1214" s="45"/>
      <c r="I1214" s="45"/>
      <c r="J1214" s="45">
        <f t="shared" si="44"/>
        <v>0</v>
      </c>
      <c r="K1214" s="45" t="e">
        <f t="shared" si="45"/>
        <v>#DIV/0!</v>
      </c>
      <c r="L1214" s="45"/>
      <c r="M1214" s="5"/>
      <c r="N1214" s="5"/>
      <c r="O1214" s="5"/>
      <c r="P1214" s="5"/>
      <c r="Q1214" s="5"/>
      <c r="R1214" s="5"/>
      <c r="S1214" s="5"/>
      <c r="T1214" s="5"/>
      <c r="U1214" s="5"/>
      <c r="V1214" s="5"/>
      <c r="W1214" s="5"/>
      <c r="X1214" s="5"/>
      <c r="Y1214" s="5"/>
      <c r="Z1214" s="5"/>
    </row>
    <row r="1215" spans="1:26" ht="27.75" customHeight="1">
      <c r="A1215" s="133"/>
      <c r="B1215" s="79"/>
      <c r="C1215" s="121"/>
      <c r="D1215" s="134" t="s">
        <v>249</v>
      </c>
      <c r="E1215" s="45"/>
      <c r="F1215" s="45"/>
      <c r="G1215" s="45"/>
      <c r="H1215" s="45"/>
      <c r="I1215" s="45"/>
      <c r="J1215" s="45">
        <f t="shared" si="44"/>
        <v>0</v>
      </c>
      <c r="K1215" s="45" t="e">
        <f t="shared" si="45"/>
        <v>#DIV/0!</v>
      </c>
      <c r="L1215" s="45"/>
      <c r="M1215" s="5"/>
      <c r="N1215" s="5"/>
      <c r="O1215" s="5"/>
      <c r="P1215" s="5"/>
      <c r="Q1215" s="5"/>
      <c r="R1215" s="5"/>
      <c r="S1215" s="5"/>
      <c r="T1215" s="5"/>
      <c r="U1215" s="5"/>
      <c r="V1215" s="5"/>
      <c r="W1215" s="5"/>
      <c r="X1215" s="5"/>
      <c r="Y1215" s="5"/>
      <c r="Z1215" s="5"/>
    </row>
    <row r="1216" spans="1:26" ht="27.75" customHeight="1">
      <c r="A1216" s="133"/>
      <c r="B1216" s="79"/>
      <c r="C1216" s="121"/>
      <c r="D1216" s="134" t="s">
        <v>253</v>
      </c>
      <c r="E1216" s="45"/>
      <c r="F1216" s="45"/>
      <c r="G1216" s="45"/>
      <c r="H1216" s="45"/>
      <c r="I1216" s="45"/>
      <c r="J1216" s="45">
        <f t="shared" si="44"/>
        <v>0</v>
      </c>
      <c r="K1216" s="45" t="e">
        <f t="shared" si="45"/>
        <v>#DIV/0!</v>
      </c>
      <c r="L1216" s="45"/>
      <c r="M1216" s="5"/>
      <c r="N1216" s="5"/>
      <c r="O1216" s="5"/>
      <c r="P1216" s="5"/>
      <c r="Q1216" s="5"/>
      <c r="R1216" s="5"/>
      <c r="S1216" s="5"/>
      <c r="T1216" s="5"/>
      <c r="U1216" s="5"/>
      <c r="V1216" s="5"/>
      <c r="W1216" s="5"/>
      <c r="X1216" s="5"/>
      <c r="Y1216" s="5"/>
      <c r="Z1216" s="5"/>
    </row>
    <row r="1217" spans="1:26" ht="27.75" customHeight="1">
      <c r="A1217" s="133"/>
      <c r="B1217" s="79"/>
      <c r="C1217" s="121"/>
      <c r="D1217" s="134" t="s">
        <v>256</v>
      </c>
      <c r="E1217" s="45"/>
      <c r="F1217" s="45"/>
      <c r="G1217" s="45"/>
      <c r="H1217" s="45"/>
      <c r="I1217" s="45"/>
      <c r="J1217" s="45">
        <f t="shared" si="44"/>
        <v>0</v>
      </c>
      <c r="K1217" s="45" t="e">
        <f t="shared" si="45"/>
        <v>#DIV/0!</v>
      </c>
      <c r="L1217" s="45"/>
      <c r="M1217" s="5"/>
      <c r="N1217" s="5"/>
      <c r="O1217" s="5"/>
      <c r="P1217" s="5"/>
      <c r="Q1217" s="5"/>
      <c r="R1217" s="5"/>
      <c r="S1217" s="5"/>
      <c r="T1217" s="5"/>
      <c r="U1217" s="5"/>
      <c r="V1217" s="5"/>
      <c r="W1217" s="5"/>
      <c r="X1217" s="5"/>
      <c r="Y1217" s="5"/>
      <c r="Z1217" s="5"/>
    </row>
    <row r="1218" spans="1:26" ht="27.75" customHeight="1">
      <c r="A1218" s="133"/>
      <c r="B1218" s="79"/>
      <c r="C1218" s="121"/>
      <c r="D1218" s="134" t="s">
        <v>259</v>
      </c>
      <c r="E1218" s="45"/>
      <c r="F1218" s="45"/>
      <c r="G1218" s="45"/>
      <c r="H1218" s="45"/>
      <c r="I1218" s="45"/>
      <c r="J1218" s="45">
        <f t="shared" si="44"/>
        <v>0</v>
      </c>
      <c r="K1218" s="45" t="e">
        <f t="shared" si="45"/>
        <v>#DIV/0!</v>
      </c>
      <c r="L1218" s="45"/>
      <c r="M1218" s="5"/>
      <c r="N1218" s="5"/>
      <c r="O1218" s="5"/>
      <c r="P1218" s="5"/>
      <c r="Q1218" s="5"/>
      <c r="R1218" s="5"/>
      <c r="S1218" s="5"/>
      <c r="T1218" s="5"/>
      <c r="U1218" s="5"/>
      <c r="V1218" s="5"/>
      <c r="W1218" s="5"/>
      <c r="X1218" s="5"/>
      <c r="Y1218" s="5"/>
      <c r="Z1218" s="5"/>
    </row>
    <row r="1219" spans="1:26" ht="27.75" customHeight="1">
      <c r="A1219" s="133"/>
      <c r="B1219" s="79"/>
      <c r="C1219" s="121"/>
      <c r="D1219" s="134" t="s">
        <v>261</v>
      </c>
      <c r="E1219" s="45"/>
      <c r="F1219" s="45"/>
      <c r="G1219" s="45"/>
      <c r="H1219" s="45"/>
      <c r="I1219" s="45"/>
      <c r="J1219" s="45">
        <f t="shared" si="44"/>
        <v>0</v>
      </c>
      <c r="K1219" s="45" t="e">
        <f t="shared" si="45"/>
        <v>#DIV/0!</v>
      </c>
      <c r="L1219" s="45"/>
      <c r="M1219" s="5"/>
      <c r="N1219" s="5"/>
      <c r="O1219" s="5"/>
      <c r="P1219" s="5"/>
      <c r="Q1219" s="5"/>
      <c r="R1219" s="5"/>
      <c r="S1219" s="5"/>
      <c r="T1219" s="5"/>
      <c r="U1219" s="5"/>
      <c r="V1219" s="5"/>
      <c r="W1219" s="5"/>
      <c r="X1219" s="5"/>
      <c r="Y1219" s="5"/>
      <c r="Z1219" s="5"/>
    </row>
    <row r="1220" spans="1:26" ht="27.75" customHeight="1">
      <c r="A1220" s="133"/>
      <c r="B1220" s="79"/>
      <c r="C1220" s="121"/>
      <c r="D1220" s="134" t="s">
        <v>263</v>
      </c>
      <c r="E1220" s="45"/>
      <c r="F1220" s="45"/>
      <c r="G1220" s="45"/>
      <c r="H1220" s="45"/>
      <c r="I1220" s="45"/>
      <c r="J1220" s="45">
        <f t="shared" si="44"/>
        <v>0</v>
      </c>
      <c r="K1220" s="45" t="e">
        <f t="shared" si="45"/>
        <v>#DIV/0!</v>
      </c>
      <c r="L1220" s="45"/>
      <c r="M1220" s="5"/>
      <c r="N1220" s="5"/>
      <c r="O1220" s="5"/>
      <c r="P1220" s="5"/>
      <c r="Q1220" s="5"/>
      <c r="R1220" s="5"/>
      <c r="S1220" s="5"/>
      <c r="T1220" s="5"/>
      <c r="U1220" s="5"/>
      <c r="V1220" s="5"/>
      <c r="W1220" s="5"/>
      <c r="X1220" s="5"/>
      <c r="Y1220" s="5"/>
      <c r="Z1220" s="5"/>
    </row>
    <row r="1221" spans="1:26" ht="27.75" customHeight="1">
      <c r="A1221" s="133"/>
      <c r="B1221" s="79"/>
      <c r="C1221" s="121"/>
      <c r="D1221" s="134" t="s">
        <v>265</v>
      </c>
      <c r="E1221" s="45"/>
      <c r="F1221" s="45"/>
      <c r="G1221" s="45"/>
      <c r="H1221" s="45"/>
      <c r="I1221" s="45"/>
      <c r="J1221" s="45">
        <f t="shared" si="44"/>
        <v>0</v>
      </c>
      <c r="K1221" s="45" t="e">
        <f t="shared" si="45"/>
        <v>#DIV/0!</v>
      </c>
      <c r="L1221" s="45"/>
      <c r="M1221" s="5"/>
      <c r="N1221" s="5"/>
      <c r="O1221" s="5"/>
      <c r="P1221" s="5"/>
      <c r="Q1221" s="5"/>
      <c r="R1221" s="5"/>
      <c r="S1221" s="5"/>
      <c r="T1221" s="5"/>
      <c r="U1221" s="5"/>
      <c r="V1221" s="5"/>
      <c r="W1221" s="5"/>
      <c r="X1221" s="5"/>
      <c r="Y1221" s="5"/>
      <c r="Z1221" s="5"/>
    </row>
    <row r="1222" spans="1:26" ht="27.75" customHeight="1">
      <c r="A1222" s="133"/>
      <c r="B1222" s="79"/>
      <c r="C1222" s="121"/>
      <c r="D1222" s="134" t="s">
        <v>269</v>
      </c>
      <c r="E1222" s="45"/>
      <c r="F1222" s="45"/>
      <c r="G1222" s="45"/>
      <c r="H1222" s="45"/>
      <c r="I1222" s="45"/>
      <c r="J1222" s="45">
        <f t="shared" si="44"/>
        <v>0</v>
      </c>
      <c r="K1222" s="45" t="e">
        <f t="shared" si="45"/>
        <v>#DIV/0!</v>
      </c>
      <c r="L1222" s="45"/>
      <c r="M1222" s="5"/>
      <c r="N1222" s="5"/>
      <c r="O1222" s="5"/>
      <c r="P1222" s="5"/>
      <c r="Q1222" s="5"/>
      <c r="R1222" s="5"/>
      <c r="S1222" s="5"/>
      <c r="T1222" s="5"/>
      <c r="U1222" s="5"/>
      <c r="V1222" s="5"/>
      <c r="W1222" s="5"/>
      <c r="X1222" s="5"/>
      <c r="Y1222" s="5"/>
      <c r="Z1222" s="5"/>
    </row>
    <row r="1223" spans="1:26" ht="27.75" customHeight="1">
      <c r="A1223" s="133"/>
      <c r="B1223" s="79"/>
      <c r="C1223" s="121"/>
      <c r="D1223" s="134" t="s">
        <v>274</v>
      </c>
      <c r="E1223" s="45"/>
      <c r="F1223" s="45"/>
      <c r="G1223" s="45"/>
      <c r="H1223" s="45"/>
      <c r="I1223" s="45"/>
      <c r="J1223" s="45">
        <f t="shared" si="44"/>
        <v>0</v>
      </c>
      <c r="K1223" s="45" t="e">
        <f t="shared" si="45"/>
        <v>#DIV/0!</v>
      </c>
      <c r="L1223" s="45"/>
      <c r="M1223" s="5"/>
      <c r="N1223" s="5"/>
      <c r="O1223" s="5"/>
      <c r="P1223" s="5"/>
      <c r="Q1223" s="5"/>
      <c r="R1223" s="5"/>
      <c r="S1223" s="5"/>
      <c r="T1223" s="5"/>
      <c r="U1223" s="5"/>
      <c r="V1223" s="5"/>
      <c r="W1223" s="5"/>
      <c r="X1223" s="5"/>
      <c r="Y1223" s="5"/>
      <c r="Z1223" s="5"/>
    </row>
    <row r="1224" spans="1:26" ht="27.75" customHeight="1">
      <c r="A1224" s="133"/>
      <c r="B1224" s="79"/>
      <c r="C1224" s="121"/>
      <c r="D1224" s="134" t="s">
        <v>277</v>
      </c>
      <c r="E1224" s="45"/>
      <c r="F1224" s="45"/>
      <c r="G1224" s="45"/>
      <c r="H1224" s="45"/>
      <c r="I1224" s="45"/>
      <c r="J1224" s="45">
        <f t="shared" si="44"/>
        <v>0</v>
      </c>
      <c r="K1224" s="45" t="e">
        <f t="shared" si="45"/>
        <v>#DIV/0!</v>
      </c>
      <c r="L1224" s="45"/>
      <c r="M1224" s="5"/>
      <c r="N1224" s="5"/>
      <c r="O1224" s="5"/>
      <c r="P1224" s="5"/>
      <c r="Q1224" s="5"/>
      <c r="R1224" s="5"/>
      <c r="S1224" s="5"/>
      <c r="T1224" s="5"/>
      <c r="U1224" s="5"/>
      <c r="V1224" s="5"/>
      <c r="W1224" s="5"/>
      <c r="X1224" s="5"/>
      <c r="Y1224" s="5"/>
      <c r="Z1224" s="5"/>
    </row>
    <row r="1225" spans="1:26" ht="27.75" customHeight="1">
      <c r="A1225" s="133"/>
      <c r="B1225" s="79"/>
      <c r="C1225" s="121"/>
      <c r="D1225" s="134" t="s">
        <v>279</v>
      </c>
      <c r="E1225" s="45"/>
      <c r="F1225" s="45"/>
      <c r="G1225" s="45"/>
      <c r="H1225" s="45"/>
      <c r="I1225" s="45"/>
      <c r="J1225" s="45">
        <f t="shared" si="44"/>
        <v>0</v>
      </c>
      <c r="K1225" s="45" t="e">
        <f t="shared" si="45"/>
        <v>#DIV/0!</v>
      </c>
      <c r="L1225" s="45"/>
      <c r="M1225" s="5"/>
      <c r="N1225" s="5"/>
      <c r="O1225" s="5"/>
      <c r="P1225" s="5"/>
      <c r="Q1225" s="5"/>
      <c r="R1225" s="5"/>
      <c r="S1225" s="5"/>
      <c r="T1225" s="5"/>
      <c r="U1225" s="5"/>
      <c r="V1225" s="5"/>
      <c r="W1225" s="5"/>
      <c r="X1225" s="5"/>
      <c r="Y1225" s="5"/>
      <c r="Z1225" s="5"/>
    </row>
    <row r="1226" spans="1:26" ht="27.75" customHeight="1">
      <c r="A1226" s="133"/>
      <c r="B1226" s="79"/>
      <c r="C1226" s="121"/>
      <c r="D1226" s="134" t="s">
        <v>283</v>
      </c>
      <c r="E1226" s="45"/>
      <c r="F1226" s="45"/>
      <c r="G1226" s="45"/>
      <c r="H1226" s="45"/>
      <c r="I1226" s="45"/>
      <c r="J1226" s="45">
        <f t="shared" si="44"/>
        <v>0</v>
      </c>
      <c r="K1226" s="45" t="e">
        <f t="shared" si="45"/>
        <v>#DIV/0!</v>
      </c>
      <c r="L1226" s="45"/>
      <c r="M1226" s="5"/>
      <c r="N1226" s="5"/>
      <c r="O1226" s="5"/>
      <c r="P1226" s="5"/>
      <c r="Q1226" s="5"/>
      <c r="R1226" s="5"/>
      <c r="S1226" s="5"/>
      <c r="T1226" s="5"/>
      <c r="U1226" s="5"/>
      <c r="V1226" s="5"/>
      <c r="W1226" s="5"/>
      <c r="X1226" s="5"/>
      <c r="Y1226" s="5"/>
      <c r="Z1226" s="5"/>
    </row>
    <row r="1227" spans="1:26" ht="27.75" customHeight="1">
      <c r="A1227" s="133"/>
      <c r="B1227" s="79"/>
      <c r="C1227" s="121"/>
      <c r="D1227" s="134" t="s">
        <v>285</v>
      </c>
      <c r="E1227" s="45"/>
      <c r="F1227" s="45"/>
      <c r="G1227" s="45"/>
      <c r="H1227" s="45"/>
      <c r="I1227" s="45"/>
      <c r="J1227" s="45">
        <f t="shared" si="44"/>
        <v>0</v>
      </c>
      <c r="K1227" s="45" t="e">
        <f t="shared" si="45"/>
        <v>#DIV/0!</v>
      </c>
      <c r="L1227" s="45"/>
      <c r="M1227" s="5"/>
      <c r="N1227" s="5"/>
      <c r="O1227" s="5"/>
      <c r="P1227" s="5"/>
      <c r="Q1227" s="5"/>
      <c r="R1227" s="5"/>
      <c r="S1227" s="5"/>
      <c r="T1227" s="5"/>
      <c r="U1227" s="5"/>
      <c r="V1227" s="5"/>
      <c r="W1227" s="5"/>
      <c r="X1227" s="5"/>
      <c r="Y1227" s="5"/>
      <c r="Z1227" s="5"/>
    </row>
    <row r="1228" spans="1:26" ht="27.75" customHeight="1">
      <c r="A1228" s="133"/>
      <c r="B1228" s="79"/>
      <c r="C1228" s="121"/>
      <c r="D1228" s="134" t="s">
        <v>287</v>
      </c>
      <c r="E1228" s="45"/>
      <c r="F1228" s="45"/>
      <c r="G1228" s="45"/>
      <c r="H1228" s="45"/>
      <c r="I1228" s="45"/>
      <c r="J1228" s="45">
        <f t="shared" si="44"/>
        <v>0</v>
      </c>
      <c r="K1228" s="45" t="e">
        <f t="shared" si="45"/>
        <v>#DIV/0!</v>
      </c>
      <c r="L1228" s="45"/>
      <c r="M1228" s="5"/>
      <c r="N1228" s="5"/>
      <c r="O1228" s="5"/>
      <c r="P1228" s="5"/>
      <c r="Q1228" s="5"/>
      <c r="R1228" s="5"/>
      <c r="S1228" s="5"/>
      <c r="T1228" s="5"/>
      <c r="U1228" s="5"/>
      <c r="V1228" s="5"/>
      <c r="W1228" s="5"/>
      <c r="X1228" s="5"/>
      <c r="Y1228" s="5"/>
      <c r="Z1228" s="5"/>
    </row>
    <row r="1229" spans="1:26" ht="27.75" customHeight="1">
      <c r="A1229" s="133"/>
      <c r="B1229" s="79"/>
      <c r="C1229" s="121"/>
      <c r="D1229" s="134" t="s">
        <v>289</v>
      </c>
      <c r="E1229" s="45"/>
      <c r="F1229" s="45"/>
      <c r="G1229" s="45"/>
      <c r="H1229" s="45"/>
      <c r="I1229" s="45"/>
      <c r="J1229" s="45">
        <f t="shared" si="44"/>
        <v>0</v>
      </c>
      <c r="K1229" s="45" t="e">
        <f t="shared" si="45"/>
        <v>#DIV/0!</v>
      </c>
      <c r="L1229" s="45"/>
      <c r="M1229" s="5"/>
      <c r="N1229" s="5"/>
      <c r="O1229" s="5"/>
      <c r="P1229" s="5"/>
      <c r="Q1229" s="5"/>
      <c r="R1229" s="5"/>
      <c r="S1229" s="5"/>
      <c r="T1229" s="5"/>
      <c r="U1229" s="5"/>
      <c r="V1229" s="5"/>
      <c r="W1229" s="5"/>
      <c r="X1229" s="5"/>
      <c r="Y1229" s="5"/>
      <c r="Z1229" s="5"/>
    </row>
    <row r="1230" spans="1:26" ht="27.75" customHeight="1">
      <c r="A1230" s="133"/>
      <c r="B1230" s="79"/>
      <c r="C1230" s="121"/>
      <c r="D1230" s="134" t="s">
        <v>291</v>
      </c>
      <c r="E1230" s="45"/>
      <c r="F1230" s="45"/>
      <c r="G1230" s="45"/>
      <c r="H1230" s="45"/>
      <c r="I1230" s="45"/>
      <c r="J1230" s="45">
        <f t="shared" si="44"/>
        <v>0</v>
      </c>
      <c r="K1230" s="45" t="e">
        <f t="shared" si="45"/>
        <v>#DIV/0!</v>
      </c>
      <c r="L1230" s="45"/>
      <c r="M1230" s="5"/>
      <c r="N1230" s="5"/>
      <c r="O1230" s="5"/>
      <c r="P1230" s="5"/>
      <c r="Q1230" s="5"/>
      <c r="R1230" s="5"/>
      <c r="S1230" s="5"/>
      <c r="T1230" s="5"/>
      <c r="U1230" s="5"/>
      <c r="V1230" s="5"/>
      <c r="W1230" s="5"/>
      <c r="X1230" s="5"/>
      <c r="Y1230" s="5"/>
      <c r="Z1230" s="5"/>
    </row>
    <row r="1231" spans="1:26" ht="27.75" customHeight="1">
      <c r="A1231" s="133"/>
      <c r="B1231" s="79"/>
      <c r="C1231" s="121"/>
      <c r="D1231" s="134" t="s">
        <v>293</v>
      </c>
      <c r="E1231" s="45"/>
      <c r="F1231" s="45"/>
      <c r="G1231" s="45"/>
      <c r="H1231" s="45"/>
      <c r="I1231" s="45"/>
      <c r="J1231" s="45">
        <f t="shared" si="44"/>
        <v>0</v>
      </c>
      <c r="K1231" s="45" t="e">
        <f t="shared" si="45"/>
        <v>#DIV/0!</v>
      </c>
      <c r="L1231" s="45"/>
      <c r="M1231" s="5"/>
      <c r="N1231" s="5"/>
      <c r="O1231" s="5"/>
      <c r="P1231" s="5"/>
      <c r="Q1231" s="5"/>
      <c r="R1231" s="5"/>
      <c r="S1231" s="5"/>
      <c r="T1231" s="5"/>
      <c r="U1231" s="5"/>
      <c r="V1231" s="5"/>
      <c r="W1231" s="5"/>
      <c r="X1231" s="5"/>
      <c r="Y1231" s="5"/>
      <c r="Z1231" s="5"/>
    </row>
    <row r="1232" spans="1:26" ht="27.75" customHeight="1">
      <c r="A1232" s="133"/>
      <c r="B1232" s="79"/>
      <c r="C1232" s="121"/>
      <c r="D1232" s="134" t="s">
        <v>295</v>
      </c>
      <c r="E1232" s="45"/>
      <c r="F1232" s="45"/>
      <c r="G1232" s="45"/>
      <c r="H1232" s="45"/>
      <c r="I1232" s="45"/>
      <c r="J1232" s="45">
        <f t="shared" si="44"/>
        <v>0</v>
      </c>
      <c r="K1232" s="45" t="e">
        <f t="shared" si="45"/>
        <v>#DIV/0!</v>
      </c>
      <c r="L1232" s="45"/>
      <c r="M1232" s="5"/>
      <c r="N1232" s="5"/>
      <c r="O1232" s="5"/>
      <c r="P1232" s="5"/>
      <c r="Q1232" s="5"/>
      <c r="R1232" s="5"/>
      <c r="S1232" s="5"/>
      <c r="T1232" s="5"/>
      <c r="U1232" s="5"/>
      <c r="V1232" s="5"/>
      <c r="W1232" s="5"/>
      <c r="X1232" s="5"/>
      <c r="Y1232" s="5"/>
      <c r="Z1232" s="5"/>
    </row>
    <row r="1233" spans="1:26" ht="27.75" customHeight="1">
      <c r="A1233" s="133"/>
      <c r="B1233" s="79"/>
      <c r="C1233" s="121"/>
      <c r="D1233" s="134" t="s">
        <v>297</v>
      </c>
      <c r="E1233" s="45"/>
      <c r="F1233" s="45"/>
      <c r="G1233" s="45"/>
      <c r="H1233" s="45"/>
      <c r="I1233" s="45"/>
      <c r="J1233" s="45">
        <f t="shared" si="44"/>
        <v>0</v>
      </c>
      <c r="K1233" s="45" t="e">
        <f t="shared" si="45"/>
        <v>#DIV/0!</v>
      </c>
      <c r="L1233" s="45"/>
      <c r="M1233" s="5"/>
      <c r="N1233" s="5"/>
      <c r="O1233" s="5"/>
      <c r="P1233" s="5"/>
      <c r="Q1233" s="5"/>
      <c r="R1233" s="5"/>
      <c r="S1233" s="5"/>
      <c r="T1233" s="5"/>
      <c r="U1233" s="5"/>
      <c r="V1233" s="5"/>
      <c r="W1233" s="5"/>
      <c r="X1233" s="5"/>
      <c r="Y1233" s="5"/>
      <c r="Z1233" s="5"/>
    </row>
    <row r="1234" spans="1:26" ht="27.75" customHeight="1">
      <c r="A1234" s="133"/>
      <c r="B1234" s="79"/>
      <c r="C1234" s="121"/>
      <c r="D1234" s="134" t="s">
        <v>299</v>
      </c>
      <c r="E1234" s="45"/>
      <c r="F1234" s="45"/>
      <c r="G1234" s="45"/>
      <c r="H1234" s="45"/>
      <c r="I1234" s="45"/>
      <c r="J1234" s="45">
        <f t="shared" si="44"/>
        <v>0</v>
      </c>
      <c r="K1234" s="45" t="e">
        <f t="shared" si="45"/>
        <v>#DIV/0!</v>
      </c>
      <c r="L1234" s="45"/>
      <c r="M1234" s="5"/>
      <c r="N1234" s="5"/>
      <c r="O1234" s="5"/>
      <c r="P1234" s="5"/>
      <c r="Q1234" s="5"/>
      <c r="R1234" s="5"/>
      <c r="S1234" s="5"/>
      <c r="T1234" s="5"/>
      <c r="U1234" s="5"/>
      <c r="V1234" s="5"/>
      <c r="W1234" s="5"/>
      <c r="X1234" s="5"/>
      <c r="Y1234" s="5"/>
      <c r="Z1234" s="5"/>
    </row>
    <row r="1235" spans="1:26" ht="27.75" customHeight="1">
      <c r="A1235" s="133"/>
      <c r="B1235" s="79"/>
      <c r="C1235" s="121"/>
      <c r="D1235" s="134" t="s">
        <v>301</v>
      </c>
      <c r="E1235" s="45"/>
      <c r="F1235" s="45"/>
      <c r="G1235" s="45"/>
      <c r="H1235" s="45"/>
      <c r="I1235" s="45"/>
      <c r="J1235" s="45">
        <f t="shared" si="44"/>
        <v>0</v>
      </c>
      <c r="K1235" s="45" t="e">
        <f t="shared" si="45"/>
        <v>#DIV/0!</v>
      </c>
      <c r="L1235" s="45"/>
      <c r="M1235" s="5"/>
      <c r="N1235" s="5"/>
      <c r="O1235" s="5"/>
      <c r="P1235" s="5"/>
      <c r="Q1235" s="5"/>
      <c r="R1235" s="5"/>
      <c r="S1235" s="5"/>
      <c r="T1235" s="5"/>
      <c r="U1235" s="5"/>
      <c r="V1235" s="5"/>
      <c r="W1235" s="5"/>
      <c r="X1235" s="5"/>
      <c r="Y1235" s="5"/>
      <c r="Z1235" s="5"/>
    </row>
    <row r="1236" spans="1:26" ht="27.75" customHeight="1">
      <c r="A1236" s="133"/>
      <c r="B1236" s="79"/>
      <c r="C1236" s="121"/>
      <c r="D1236" s="134" t="s">
        <v>302</v>
      </c>
      <c r="E1236" s="45"/>
      <c r="F1236" s="45"/>
      <c r="G1236" s="45"/>
      <c r="H1236" s="45"/>
      <c r="I1236" s="45"/>
      <c r="J1236" s="45">
        <f t="shared" si="44"/>
        <v>0</v>
      </c>
      <c r="K1236" s="45" t="e">
        <f t="shared" si="45"/>
        <v>#DIV/0!</v>
      </c>
      <c r="L1236" s="45"/>
      <c r="M1236" s="5"/>
      <c r="N1236" s="5"/>
      <c r="O1236" s="5"/>
      <c r="P1236" s="5"/>
      <c r="Q1236" s="5"/>
      <c r="R1236" s="5"/>
      <c r="S1236" s="5"/>
      <c r="T1236" s="5"/>
      <c r="U1236" s="5"/>
      <c r="V1236" s="5"/>
      <c r="W1236" s="5"/>
      <c r="X1236" s="5"/>
      <c r="Y1236" s="5"/>
      <c r="Z1236" s="5"/>
    </row>
    <row r="1237" spans="1:26" ht="27.75" customHeight="1">
      <c r="A1237" s="133"/>
      <c r="B1237" s="79"/>
      <c r="C1237" s="121"/>
      <c r="D1237" s="134" t="s">
        <v>304</v>
      </c>
      <c r="E1237" s="45"/>
      <c r="F1237" s="45"/>
      <c r="G1237" s="45"/>
      <c r="H1237" s="45"/>
      <c r="I1237" s="45"/>
      <c r="J1237" s="45">
        <f t="shared" si="44"/>
        <v>0</v>
      </c>
      <c r="K1237" s="45" t="e">
        <f t="shared" si="45"/>
        <v>#DIV/0!</v>
      </c>
      <c r="L1237" s="45"/>
      <c r="M1237" s="5"/>
      <c r="N1237" s="5"/>
      <c r="O1237" s="5"/>
      <c r="P1237" s="5"/>
      <c r="Q1237" s="5"/>
      <c r="R1237" s="5"/>
      <c r="S1237" s="5"/>
      <c r="T1237" s="5"/>
      <c r="U1237" s="5"/>
      <c r="V1237" s="5"/>
      <c r="W1237" s="5"/>
      <c r="X1237" s="5"/>
      <c r="Y1237" s="5"/>
      <c r="Z1237" s="5"/>
    </row>
    <row r="1238" spans="1:26" ht="27.75" customHeight="1">
      <c r="A1238" s="133"/>
      <c r="B1238" s="79"/>
      <c r="C1238" s="121"/>
      <c r="D1238" s="134" t="s">
        <v>306</v>
      </c>
      <c r="E1238" s="45"/>
      <c r="F1238" s="45"/>
      <c r="G1238" s="45"/>
      <c r="H1238" s="45"/>
      <c r="I1238" s="45"/>
      <c r="J1238" s="45">
        <f t="shared" si="44"/>
        <v>0</v>
      </c>
      <c r="K1238" s="45" t="e">
        <f t="shared" si="45"/>
        <v>#DIV/0!</v>
      </c>
      <c r="L1238" s="45"/>
      <c r="M1238" s="5"/>
      <c r="N1238" s="5"/>
      <c r="O1238" s="5"/>
      <c r="P1238" s="5"/>
      <c r="Q1238" s="5"/>
      <c r="R1238" s="5"/>
      <c r="S1238" s="5"/>
      <c r="T1238" s="5"/>
      <c r="U1238" s="5"/>
      <c r="V1238" s="5"/>
      <c r="W1238" s="5"/>
      <c r="X1238" s="5"/>
      <c r="Y1238" s="5"/>
      <c r="Z1238" s="5"/>
    </row>
    <row r="1239" spans="1:26" ht="27.75" customHeight="1">
      <c r="A1239" s="133"/>
      <c r="B1239" s="79"/>
      <c r="C1239" s="121"/>
      <c r="D1239" s="134" t="s">
        <v>309</v>
      </c>
      <c r="E1239" s="45"/>
      <c r="F1239" s="45"/>
      <c r="G1239" s="45"/>
      <c r="H1239" s="45"/>
      <c r="I1239" s="45"/>
      <c r="J1239" s="45">
        <f t="shared" si="44"/>
        <v>0</v>
      </c>
      <c r="K1239" s="45" t="e">
        <f t="shared" si="45"/>
        <v>#DIV/0!</v>
      </c>
      <c r="L1239" s="45"/>
      <c r="M1239" s="5"/>
      <c r="N1239" s="5"/>
      <c r="O1239" s="5"/>
      <c r="P1239" s="5"/>
      <c r="Q1239" s="5"/>
      <c r="R1239" s="5"/>
      <c r="S1239" s="5"/>
      <c r="T1239" s="5"/>
      <c r="U1239" s="5"/>
      <c r="V1239" s="5"/>
      <c r="W1239" s="5"/>
      <c r="X1239" s="5"/>
      <c r="Y1239" s="5"/>
      <c r="Z1239" s="5"/>
    </row>
    <row r="1240" spans="1:26" ht="27.75" customHeight="1">
      <c r="A1240" s="133"/>
      <c r="B1240" s="79"/>
      <c r="C1240" s="121"/>
      <c r="D1240" s="80" t="s">
        <v>41</v>
      </c>
      <c r="E1240" s="45"/>
      <c r="F1240" s="45"/>
      <c r="G1240" s="45"/>
      <c r="H1240" s="45"/>
      <c r="I1240" s="45"/>
      <c r="J1240" s="45">
        <f>SUM(J1199:J1239)</f>
        <v>0</v>
      </c>
      <c r="K1240" s="45" t="e">
        <f t="shared" si="45"/>
        <v>#DIV/0!</v>
      </c>
      <c r="L1240" s="45"/>
      <c r="M1240" s="5"/>
      <c r="N1240" s="5"/>
      <c r="O1240" s="5"/>
      <c r="P1240" s="5"/>
      <c r="Q1240" s="5"/>
      <c r="R1240" s="5"/>
      <c r="S1240" s="5"/>
      <c r="T1240" s="5"/>
      <c r="U1240" s="5"/>
      <c r="V1240" s="5"/>
      <c r="W1240" s="5"/>
      <c r="X1240" s="5"/>
      <c r="Y1240" s="5"/>
      <c r="Z1240" s="5"/>
    </row>
    <row r="1241" spans="1:26" ht="22.5" customHeight="1">
      <c r="A1241" s="306"/>
      <c r="B1241" s="116"/>
      <c r="C1241" s="121"/>
      <c r="D1241" s="455"/>
      <c r="E1241" s="433"/>
      <c r="F1241" s="329"/>
      <c r="G1241" s="94"/>
      <c r="H1241" s="71"/>
      <c r="I1241" s="71"/>
      <c r="J1241" s="71"/>
      <c r="K1241" s="71"/>
      <c r="L1241" s="71"/>
      <c r="M1241" s="71"/>
      <c r="N1241" s="71"/>
      <c r="O1241" s="71"/>
      <c r="P1241" s="5"/>
      <c r="Q1241" s="5"/>
      <c r="R1241" s="5"/>
      <c r="S1241" s="5"/>
      <c r="T1241" s="5"/>
      <c r="U1241" s="5"/>
      <c r="V1241" s="5"/>
      <c r="W1241" s="5"/>
      <c r="X1241" s="5"/>
      <c r="Y1241" s="5"/>
      <c r="Z1241" s="5"/>
    </row>
    <row r="1242" spans="1:26" ht="22.5" customHeight="1">
      <c r="A1242" s="66"/>
      <c r="B1242" s="615" t="s">
        <v>771</v>
      </c>
      <c r="C1242" s="422"/>
      <c r="D1242" s="423"/>
      <c r="E1242" s="534"/>
      <c r="F1242" s="70"/>
      <c r="G1242" s="535"/>
      <c r="H1242" s="425"/>
      <c r="I1242" s="426"/>
      <c r="J1242" s="426"/>
      <c r="K1242" s="426"/>
      <c r="L1242" s="426"/>
      <c r="M1242" s="428"/>
      <c r="N1242" s="428"/>
      <c r="O1242" s="428"/>
      <c r="P1242" s="5"/>
      <c r="Q1242" s="5"/>
      <c r="R1242" s="5"/>
      <c r="S1242" s="5"/>
      <c r="T1242" s="5"/>
      <c r="U1242" s="5"/>
      <c r="V1242" s="5"/>
      <c r="W1242" s="5"/>
      <c r="X1242" s="5"/>
      <c r="Y1242" s="5"/>
      <c r="Z1242" s="5"/>
    </row>
    <row r="1243" spans="1:26" ht="22.5" customHeight="1">
      <c r="A1243" s="66"/>
      <c r="B1243" s="421" t="s">
        <v>772</v>
      </c>
      <c r="C1243" s="422"/>
      <c r="D1243" s="423"/>
      <c r="E1243" s="534"/>
      <c r="F1243" s="70"/>
      <c r="G1243" s="535"/>
      <c r="H1243" s="425"/>
      <c r="I1243" s="426"/>
      <c r="J1243" s="426"/>
      <c r="K1243" s="426"/>
      <c r="L1243" s="426"/>
      <c r="M1243" s="428"/>
      <c r="N1243" s="428"/>
      <c r="O1243" s="428"/>
      <c r="P1243" s="5"/>
      <c r="Q1243" s="5"/>
      <c r="R1243" s="5"/>
      <c r="S1243" s="5"/>
      <c r="T1243" s="5"/>
      <c r="U1243" s="5"/>
      <c r="V1243" s="5"/>
      <c r="W1243" s="5"/>
      <c r="X1243" s="5"/>
      <c r="Y1243" s="5"/>
      <c r="Z1243" s="5"/>
    </row>
    <row r="1244" spans="1:26" ht="22.5" customHeight="1">
      <c r="A1244" s="66"/>
      <c r="B1244" s="421" t="s">
        <v>773</v>
      </c>
      <c r="C1244" s="422"/>
      <c r="D1244" s="423"/>
      <c r="E1244" s="70"/>
      <c r="F1244" s="424"/>
      <c r="G1244" s="70"/>
      <c r="H1244" s="425"/>
      <c r="I1244" s="426"/>
      <c r="J1244" s="426"/>
      <c r="K1244" s="426"/>
      <c r="L1244" s="426"/>
      <c r="M1244" s="420" t="s">
        <v>568</v>
      </c>
      <c r="N1244" s="420" t="s">
        <v>568</v>
      </c>
      <c r="O1244" s="420"/>
      <c r="P1244" s="5"/>
      <c r="Q1244" s="5"/>
      <c r="R1244" s="5"/>
      <c r="S1244" s="5"/>
      <c r="T1244" s="5"/>
      <c r="U1244" s="5"/>
      <c r="V1244" s="5"/>
      <c r="W1244" s="5"/>
      <c r="X1244" s="5"/>
      <c r="Y1244" s="5"/>
      <c r="Z1244" s="5"/>
    </row>
    <row r="1245" spans="1:26" ht="22.5" customHeight="1">
      <c r="A1245" s="77"/>
      <c r="B1245" s="79" t="s">
        <v>133</v>
      </c>
      <c r="C1245" s="465">
        <v>42</v>
      </c>
      <c r="D1245" s="455" t="s">
        <v>756</v>
      </c>
      <c r="E1245" s="70"/>
      <c r="F1245" s="424"/>
      <c r="G1245" s="70"/>
      <c r="H1245" s="71"/>
      <c r="I1245" s="71"/>
      <c r="J1245" s="71"/>
      <c r="K1245" s="71"/>
      <c r="L1245" s="71"/>
      <c r="M1245" s="94"/>
      <c r="N1245" s="94"/>
      <c r="O1245" s="94"/>
      <c r="P1245" s="5"/>
      <c r="Q1245" s="5"/>
      <c r="R1245" s="5"/>
      <c r="S1245" s="5"/>
      <c r="T1245" s="5"/>
      <c r="U1245" s="5"/>
      <c r="V1245" s="5"/>
      <c r="W1245" s="5"/>
      <c r="X1245" s="5"/>
      <c r="Y1245" s="5"/>
      <c r="Z1245" s="5"/>
    </row>
    <row r="1246" spans="1:26" ht="22.5" customHeight="1">
      <c r="A1246" s="434"/>
      <c r="B1246" s="79" t="s">
        <v>145</v>
      </c>
      <c r="C1246" s="465">
        <v>35</v>
      </c>
      <c r="D1246" s="455" t="s">
        <v>756</v>
      </c>
      <c r="E1246" s="70"/>
      <c r="F1246" s="424"/>
      <c r="G1246" s="70"/>
      <c r="H1246" s="71"/>
      <c r="I1246" s="71"/>
      <c r="J1246" s="71"/>
      <c r="K1246" s="71"/>
      <c r="L1246" s="71"/>
      <c r="M1246" s="71"/>
      <c r="N1246" s="71"/>
      <c r="O1246" s="71"/>
      <c r="P1246" s="5"/>
      <c r="Q1246" s="5"/>
      <c r="R1246" s="5"/>
      <c r="S1246" s="5"/>
      <c r="T1246" s="5"/>
      <c r="U1246" s="5"/>
      <c r="V1246" s="5"/>
      <c r="W1246" s="5"/>
      <c r="X1246" s="5"/>
      <c r="Y1246" s="5"/>
      <c r="Z1246" s="5"/>
    </row>
    <row r="1247" spans="1:26" ht="22.5" customHeight="1">
      <c r="A1247" s="402"/>
      <c r="B1247" s="79" t="s">
        <v>151</v>
      </c>
      <c r="C1247" s="465">
        <v>40</v>
      </c>
      <c r="D1247" s="455" t="s">
        <v>756</v>
      </c>
      <c r="E1247" s="433"/>
      <c r="F1247" s="329"/>
      <c r="G1247" s="70"/>
      <c r="H1247" s="71"/>
      <c r="I1247" s="71"/>
      <c r="J1247" s="71"/>
      <c r="K1247" s="71"/>
      <c r="L1247" s="71"/>
      <c r="M1247" s="71"/>
      <c r="N1247" s="71"/>
      <c r="O1247" s="71"/>
      <c r="P1247" s="5"/>
      <c r="Q1247" s="5"/>
      <c r="R1247" s="5"/>
      <c r="S1247" s="5"/>
      <c r="T1247" s="5"/>
      <c r="U1247" s="5"/>
      <c r="V1247" s="5"/>
      <c r="W1247" s="5"/>
      <c r="X1247" s="5"/>
      <c r="Y1247" s="5"/>
      <c r="Z1247" s="5"/>
    </row>
    <row r="1248" spans="1:26" ht="22.5" customHeight="1">
      <c r="A1248" s="435"/>
      <c r="B1248" s="79" t="s">
        <v>70</v>
      </c>
      <c r="C1248" s="465">
        <f>SUM(C1245:C1247)</f>
        <v>117</v>
      </c>
      <c r="D1248" s="455" t="s">
        <v>756</v>
      </c>
      <c r="E1248" s="433"/>
      <c r="F1248" s="329"/>
      <c r="G1248" s="94"/>
      <c r="H1248" s="71"/>
      <c r="I1248" s="71"/>
      <c r="J1248" s="71"/>
      <c r="K1248" s="71"/>
      <c r="L1248" s="71"/>
      <c r="M1248" s="71"/>
      <c r="N1248" s="71"/>
      <c r="O1248" s="71"/>
      <c r="P1248" s="5"/>
      <c r="Q1248" s="5"/>
      <c r="R1248" s="5"/>
      <c r="S1248" s="5"/>
      <c r="T1248" s="5"/>
      <c r="U1248" s="5"/>
      <c r="V1248" s="5"/>
      <c r="W1248" s="5"/>
      <c r="X1248" s="5"/>
      <c r="Y1248" s="5"/>
      <c r="Z1248" s="5"/>
    </row>
    <row r="1249" spans="1:26" ht="22.5" customHeight="1">
      <c r="A1249" s="306"/>
      <c r="B1249" s="116"/>
      <c r="C1249" s="121"/>
      <c r="D1249" s="455"/>
      <c r="E1249" s="433"/>
      <c r="F1249" s="329"/>
      <c r="G1249" s="94"/>
      <c r="H1249" s="71"/>
      <c r="I1249" s="71"/>
      <c r="J1249" s="71"/>
      <c r="K1249" s="71"/>
      <c r="L1249" s="71"/>
      <c r="M1249" s="71"/>
      <c r="N1249" s="71"/>
      <c r="O1249" s="71"/>
      <c r="P1249" s="5"/>
      <c r="Q1249" s="5"/>
      <c r="R1249" s="5"/>
      <c r="S1249" s="5"/>
      <c r="T1249" s="5"/>
      <c r="U1249" s="5"/>
      <c r="V1249" s="5"/>
      <c r="W1249" s="5"/>
      <c r="X1249" s="5"/>
      <c r="Y1249" s="5"/>
      <c r="Z1249" s="5"/>
    </row>
    <row r="1250" spans="1:26" ht="22.5" customHeight="1">
      <c r="A1250" s="66"/>
      <c r="B1250" s="421" t="s">
        <v>774</v>
      </c>
      <c r="C1250" s="422"/>
      <c r="D1250" s="423"/>
      <c r="E1250" s="70"/>
      <c r="F1250" s="424"/>
      <c r="G1250" s="70"/>
      <c r="H1250" s="425"/>
      <c r="I1250" s="426"/>
      <c r="J1250" s="426"/>
      <c r="K1250" s="426"/>
      <c r="L1250" s="426"/>
      <c r="M1250" s="420" t="s">
        <v>568</v>
      </c>
      <c r="N1250" s="420" t="s">
        <v>568</v>
      </c>
      <c r="O1250" s="428"/>
      <c r="P1250" s="5"/>
      <c r="Q1250" s="5"/>
      <c r="R1250" s="5"/>
      <c r="S1250" s="5"/>
      <c r="T1250" s="5"/>
      <c r="U1250" s="5"/>
      <c r="V1250" s="5"/>
      <c r="W1250" s="5"/>
      <c r="X1250" s="5"/>
      <c r="Y1250" s="5"/>
      <c r="Z1250" s="5"/>
    </row>
    <row r="1251" spans="1:26" ht="22.5" customHeight="1">
      <c r="A1251" s="77"/>
      <c r="B1251" s="79" t="s">
        <v>133</v>
      </c>
      <c r="C1251" s="688">
        <v>990.62</v>
      </c>
      <c r="D1251" s="455" t="s">
        <v>764</v>
      </c>
      <c r="E1251" s="70"/>
      <c r="F1251" s="424"/>
      <c r="G1251" s="70"/>
      <c r="H1251" s="71"/>
      <c r="I1251" s="71"/>
      <c r="J1251" s="71"/>
      <c r="K1251" s="71"/>
      <c r="L1251" s="71"/>
      <c r="M1251" s="94"/>
      <c r="N1251" s="94"/>
      <c r="O1251" s="94"/>
      <c r="P1251" s="5"/>
      <c r="Q1251" s="5"/>
      <c r="R1251" s="5"/>
      <c r="S1251" s="5"/>
      <c r="T1251" s="5"/>
      <c r="U1251" s="5"/>
      <c r="V1251" s="5"/>
      <c r="W1251" s="5"/>
      <c r="X1251" s="5"/>
      <c r="Y1251" s="5"/>
      <c r="Z1251" s="5"/>
    </row>
    <row r="1252" spans="1:26" ht="22.5" customHeight="1">
      <c r="A1252" s="434"/>
      <c r="B1252" s="79" t="s">
        <v>145</v>
      </c>
      <c r="C1252" s="688">
        <v>790</v>
      </c>
      <c r="D1252" s="455" t="s">
        <v>764</v>
      </c>
      <c r="E1252" s="70"/>
      <c r="F1252" s="424"/>
      <c r="G1252" s="70"/>
      <c r="H1252" s="71"/>
      <c r="I1252" s="71"/>
      <c r="J1252" s="71"/>
      <c r="K1252" s="71"/>
      <c r="L1252" s="71"/>
      <c r="M1252" s="71"/>
      <c r="N1252" s="71"/>
      <c r="O1252" s="71"/>
      <c r="P1252" s="5"/>
      <c r="Q1252" s="5"/>
      <c r="R1252" s="5"/>
      <c r="S1252" s="5"/>
      <c r="T1252" s="5"/>
      <c r="U1252" s="5"/>
      <c r="V1252" s="5"/>
      <c r="W1252" s="5"/>
      <c r="X1252" s="5"/>
      <c r="Y1252" s="5"/>
      <c r="Z1252" s="5"/>
    </row>
    <row r="1253" spans="1:26" ht="22.5" customHeight="1">
      <c r="A1253" s="402"/>
      <c r="B1253" s="79" t="s">
        <v>151</v>
      </c>
      <c r="C1253" s="688">
        <v>1091</v>
      </c>
      <c r="D1253" s="455" t="s">
        <v>764</v>
      </c>
      <c r="E1253" s="433"/>
      <c r="F1253" s="329"/>
      <c r="G1253" s="70"/>
      <c r="H1253" s="71"/>
      <c r="I1253" s="71"/>
      <c r="J1253" s="71"/>
      <c r="K1253" s="71"/>
      <c r="L1253" s="71"/>
      <c r="M1253" s="71"/>
      <c r="N1253" s="71"/>
      <c r="O1253" s="71"/>
      <c r="P1253" s="5"/>
      <c r="Q1253" s="5"/>
      <c r="R1253" s="5"/>
      <c r="S1253" s="5"/>
      <c r="T1253" s="5"/>
      <c r="U1253" s="5"/>
      <c r="V1253" s="5"/>
      <c r="W1253" s="5"/>
      <c r="X1253" s="5"/>
      <c r="Y1253" s="5"/>
      <c r="Z1253" s="5"/>
    </row>
    <row r="1254" spans="1:26" ht="22.5" customHeight="1">
      <c r="A1254" s="435"/>
      <c r="B1254" s="79" t="s">
        <v>70</v>
      </c>
      <c r="C1254" s="688">
        <f>SUM(C1251:C1253)</f>
        <v>2871.62</v>
      </c>
      <c r="D1254" s="455" t="s">
        <v>764</v>
      </c>
      <c r="E1254" s="433"/>
      <c r="F1254" s="329"/>
      <c r="G1254" s="94"/>
      <c r="H1254" s="71"/>
      <c r="I1254" s="71"/>
      <c r="J1254" s="71"/>
      <c r="K1254" s="71"/>
      <c r="L1254" s="71"/>
      <c r="M1254" s="71"/>
      <c r="N1254" s="71"/>
      <c r="O1254" s="71"/>
      <c r="P1254" s="5"/>
      <c r="Q1254" s="5"/>
      <c r="R1254" s="5"/>
      <c r="S1254" s="5"/>
      <c r="T1254" s="5"/>
      <c r="U1254" s="5"/>
      <c r="V1254" s="5"/>
      <c r="W1254" s="5"/>
      <c r="X1254" s="5"/>
      <c r="Y1254" s="5"/>
      <c r="Z1254" s="5"/>
    </row>
    <row r="1255" spans="1:26" ht="22.5" customHeight="1">
      <c r="A1255" s="306"/>
      <c r="B1255" s="116"/>
      <c r="C1255" s="121"/>
      <c r="D1255" s="455"/>
      <c r="E1255" s="433"/>
      <c r="F1255" s="329"/>
      <c r="G1255" s="94"/>
      <c r="H1255" s="71"/>
      <c r="I1255" s="71"/>
      <c r="J1255" s="71"/>
      <c r="K1255" s="71"/>
      <c r="L1255" s="71"/>
      <c r="M1255" s="71"/>
      <c r="N1255" s="71"/>
      <c r="O1255" s="71"/>
      <c r="P1255" s="5"/>
      <c r="Q1255" s="5"/>
      <c r="R1255" s="5"/>
      <c r="S1255" s="5"/>
      <c r="T1255" s="5"/>
      <c r="U1255" s="5"/>
      <c r="V1255" s="5"/>
      <c r="W1255" s="5"/>
      <c r="X1255" s="5"/>
      <c r="Y1255" s="5"/>
      <c r="Z1255" s="5"/>
    </row>
    <row r="1256" spans="1:26" ht="22.5" customHeight="1">
      <c r="A1256" s="66"/>
      <c r="B1256" s="421" t="s">
        <v>775</v>
      </c>
      <c r="C1256" s="422"/>
      <c r="D1256" s="423"/>
      <c r="E1256" s="70"/>
      <c r="F1256" s="424"/>
      <c r="G1256" s="70"/>
      <c r="H1256" s="425"/>
      <c r="I1256" s="426"/>
      <c r="J1256" s="426"/>
      <c r="K1256" s="426"/>
      <c r="L1256" s="426"/>
      <c r="M1256" s="420" t="s">
        <v>568</v>
      </c>
      <c r="N1256" s="420" t="s">
        <v>568</v>
      </c>
      <c r="O1256" s="428"/>
      <c r="P1256" s="5"/>
      <c r="Q1256" s="5"/>
      <c r="R1256" s="5"/>
      <c r="S1256" s="5"/>
      <c r="T1256" s="5"/>
      <c r="U1256" s="5"/>
      <c r="V1256" s="5"/>
      <c r="W1256" s="5"/>
      <c r="X1256" s="5"/>
      <c r="Y1256" s="5"/>
      <c r="Z1256" s="5"/>
    </row>
    <row r="1257" spans="1:26" ht="22.5" customHeight="1">
      <c r="A1257" s="77"/>
      <c r="B1257" s="79" t="s">
        <v>133</v>
      </c>
      <c r="C1257" s="465">
        <v>314</v>
      </c>
      <c r="D1257" s="455" t="s">
        <v>763</v>
      </c>
      <c r="E1257" s="70"/>
      <c r="F1257" s="424"/>
      <c r="G1257" s="70"/>
      <c r="H1257" s="71"/>
      <c r="I1257" s="71"/>
      <c r="J1257" s="71"/>
      <c r="K1257" s="71"/>
      <c r="L1257" s="71"/>
      <c r="M1257" s="94"/>
      <c r="N1257" s="94"/>
      <c r="O1257" s="94"/>
      <c r="P1257" s="5"/>
      <c r="Q1257" s="5"/>
      <c r="R1257" s="5"/>
      <c r="S1257" s="5"/>
      <c r="T1257" s="5"/>
      <c r="U1257" s="5"/>
      <c r="V1257" s="5"/>
      <c r="W1257" s="5"/>
      <c r="X1257" s="5"/>
      <c r="Y1257" s="5"/>
      <c r="Z1257" s="5"/>
    </row>
    <row r="1258" spans="1:26" ht="22.5" customHeight="1">
      <c r="A1258" s="434"/>
      <c r="B1258" s="79" t="s">
        <v>145</v>
      </c>
      <c r="C1258" s="465">
        <v>288</v>
      </c>
      <c r="D1258" s="455" t="s">
        <v>763</v>
      </c>
      <c r="E1258" s="70"/>
      <c r="F1258" s="424"/>
      <c r="G1258" s="70"/>
      <c r="H1258" s="71"/>
      <c r="I1258" s="71"/>
      <c r="J1258" s="71"/>
      <c r="K1258" s="71"/>
      <c r="L1258" s="71"/>
      <c r="M1258" s="71"/>
      <c r="N1258" s="71"/>
      <c r="O1258" s="71"/>
      <c r="P1258" s="5"/>
      <c r="Q1258" s="5"/>
      <c r="R1258" s="5"/>
      <c r="S1258" s="5"/>
      <c r="T1258" s="5"/>
      <c r="U1258" s="5"/>
      <c r="V1258" s="5"/>
      <c r="W1258" s="5"/>
      <c r="X1258" s="5"/>
      <c r="Y1258" s="5"/>
      <c r="Z1258" s="5"/>
    </row>
    <row r="1259" spans="1:26" ht="22.5" customHeight="1">
      <c r="A1259" s="402"/>
      <c r="B1259" s="79" t="s">
        <v>151</v>
      </c>
      <c r="C1259" s="465">
        <v>322</v>
      </c>
      <c r="D1259" s="455" t="s">
        <v>763</v>
      </c>
      <c r="E1259" s="433"/>
      <c r="F1259" s="329"/>
      <c r="G1259" s="70"/>
      <c r="H1259" s="71"/>
      <c r="I1259" s="71"/>
      <c r="J1259" s="71"/>
      <c r="K1259" s="71"/>
      <c r="L1259" s="71"/>
      <c r="M1259" s="71"/>
      <c r="N1259" s="71"/>
      <c r="O1259" s="71"/>
      <c r="P1259" s="5"/>
      <c r="Q1259" s="5"/>
      <c r="R1259" s="5"/>
      <c r="S1259" s="5"/>
      <c r="T1259" s="5"/>
      <c r="U1259" s="5"/>
      <c r="V1259" s="5"/>
      <c r="W1259" s="5"/>
      <c r="X1259" s="5"/>
      <c r="Y1259" s="5"/>
      <c r="Z1259" s="5"/>
    </row>
    <row r="1260" spans="1:26" ht="22.5" customHeight="1">
      <c r="A1260" s="435"/>
      <c r="B1260" s="79" t="s">
        <v>70</v>
      </c>
      <c r="C1260" s="465">
        <f>SUM(C1257:C1259)</f>
        <v>924</v>
      </c>
      <c r="D1260" s="455" t="s">
        <v>763</v>
      </c>
      <c r="E1260" s="433"/>
      <c r="F1260" s="329"/>
      <c r="G1260" s="94"/>
      <c r="H1260" s="71"/>
      <c r="I1260" s="71"/>
      <c r="J1260" s="71"/>
      <c r="K1260" s="71"/>
      <c r="L1260" s="71"/>
      <c r="M1260" s="71"/>
      <c r="N1260" s="71"/>
      <c r="O1260" s="71"/>
      <c r="P1260" s="5"/>
      <c r="Q1260" s="5"/>
      <c r="R1260" s="5"/>
      <c r="S1260" s="5"/>
      <c r="T1260" s="5"/>
      <c r="U1260" s="5"/>
      <c r="V1260" s="5"/>
      <c r="W1260" s="5"/>
      <c r="X1260" s="5"/>
      <c r="Y1260" s="5"/>
      <c r="Z1260" s="5"/>
    </row>
    <row r="1261" spans="1:26" ht="22.5" customHeight="1">
      <c r="A1261" s="306"/>
      <c r="B1261" s="116"/>
      <c r="C1261" s="121"/>
      <c r="D1261" s="455"/>
      <c r="E1261" s="433"/>
      <c r="F1261" s="329"/>
      <c r="G1261" s="70"/>
      <c r="H1261" s="71"/>
      <c r="I1261" s="71"/>
      <c r="J1261" s="71"/>
      <c r="K1261" s="71"/>
      <c r="L1261" s="71"/>
      <c r="M1261" s="71"/>
      <c r="N1261" s="71"/>
      <c r="O1261" s="71"/>
      <c r="P1261" s="5"/>
      <c r="Q1261" s="5"/>
      <c r="R1261" s="5"/>
      <c r="S1261" s="5"/>
      <c r="T1261" s="5"/>
      <c r="U1261" s="5"/>
      <c r="V1261" s="5"/>
      <c r="W1261" s="5"/>
      <c r="X1261" s="5"/>
      <c r="Y1261" s="5"/>
      <c r="Z1261" s="5"/>
    </row>
    <row r="1262" spans="1:26" ht="22.5" customHeight="1">
      <c r="A1262" s="66"/>
      <c r="B1262" s="421" t="s">
        <v>211</v>
      </c>
      <c r="C1262" s="422"/>
      <c r="D1262" s="423"/>
      <c r="E1262" s="70"/>
      <c r="F1262" s="424"/>
      <c r="G1262" s="70"/>
      <c r="H1262" s="425"/>
      <c r="I1262" s="426"/>
      <c r="J1262" s="426"/>
      <c r="K1262" s="426"/>
      <c r="L1262" s="426"/>
      <c r="M1262" s="420" t="s">
        <v>568</v>
      </c>
      <c r="N1262" s="420" t="s">
        <v>568</v>
      </c>
      <c r="O1262" s="420" t="s">
        <v>568</v>
      </c>
      <c r="P1262" s="5"/>
      <c r="Q1262" s="5"/>
      <c r="R1262" s="5"/>
      <c r="S1262" s="5"/>
      <c r="T1262" s="5"/>
      <c r="U1262" s="5"/>
      <c r="V1262" s="5"/>
      <c r="W1262" s="5"/>
      <c r="X1262" s="5"/>
      <c r="Y1262" s="5"/>
      <c r="Z1262" s="5"/>
    </row>
    <row r="1263" spans="1:26" ht="22.5" customHeight="1">
      <c r="A1263" s="77"/>
      <c r="B1263" s="79" t="s">
        <v>133</v>
      </c>
      <c r="C1263" s="121">
        <v>1</v>
      </c>
      <c r="D1263" s="455"/>
      <c r="E1263" s="70"/>
      <c r="F1263" s="424"/>
      <c r="G1263" s="70"/>
      <c r="H1263" s="71"/>
      <c r="I1263" s="71"/>
      <c r="J1263" s="71"/>
      <c r="K1263" s="71"/>
      <c r="L1263" s="71"/>
      <c r="M1263" s="94"/>
      <c r="N1263" s="94"/>
      <c r="O1263" s="94"/>
      <c r="P1263" s="5"/>
      <c r="Q1263" s="5"/>
      <c r="R1263" s="5"/>
      <c r="S1263" s="5"/>
      <c r="T1263" s="5"/>
      <c r="U1263" s="5"/>
      <c r="V1263" s="5"/>
      <c r="W1263" s="5"/>
      <c r="X1263" s="5"/>
      <c r="Y1263" s="5"/>
      <c r="Z1263" s="5"/>
    </row>
    <row r="1264" spans="1:26" ht="22.5" customHeight="1">
      <c r="A1264" s="434"/>
      <c r="B1264" s="79" t="s">
        <v>145</v>
      </c>
      <c r="C1264" s="121">
        <v>1</v>
      </c>
      <c r="D1264" s="455"/>
      <c r="E1264" s="70"/>
      <c r="F1264" s="424"/>
      <c r="G1264" s="70"/>
      <c r="H1264" s="71"/>
      <c r="I1264" s="71"/>
      <c r="J1264" s="71"/>
      <c r="K1264" s="71"/>
      <c r="L1264" s="71"/>
      <c r="M1264" s="71"/>
      <c r="N1264" s="71"/>
      <c r="O1264" s="71"/>
      <c r="P1264" s="5"/>
      <c r="Q1264" s="5"/>
      <c r="R1264" s="5"/>
      <c r="S1264" s="5"/>
      <c r="T1264" s="5"/>
      <c r="U1264" s="5"/>
      <c r="V1264" s="5"/>
      <c r="W1264" s="5"/>
      <c r="X1264" s="5"/>
      <c r="Y1264" s="5"/>
      <c r="Z1264" s="5"/>
    </row>
    <row r="1265" spans="1:26" ht="22.5" customHeight="1">
      <c r="A1265" s="402"/>
      <c r="B1265" s="79" t="s">
        <v>151</v>
      </c>
      <c r="C1265" s="121">
        <v>1</v>
      </c>
      <c r="D1265" s="455"/>
      <c r="E1265" s="433"/>
      <c r="F1265" s="329"/>
      <c r="G1265" s="94"/>
      <c r="H1265" s="71"/>
      <c r="I1265" s="71"/>
      <c r="J1265" s="71"/>
      <c r="K1265" s="71"/>
      <c r="L1265" s="71"/>
      <c r="M1265" s="71"/>
      <c r="N1265" s="71"/>
      <c r="O1265" s="71"/>
      <c r="P1265" s="5"/>
      <c r="Q1265" s="5"/>
      <c r="R1265" s="5"/>
      <c r="S1265" s="5"/>
      <c r="T1265" s="5"/>
      <c r="U1265" s="5"/>
      <c r="V1265" s="5"/>
      <c r="W1265" s="5"/>
      <c r="X1265" s="5"/>
      <c r="Y1265" s="5"/>
      <c r="Z1265" s="5"/>
    </row>
    <row r="1266" spans="1:26" ht="22.5" customHeight="1">
      <c r="A1266" s="435"/>
      <c r="B1266" s="79" t="s">
        <v>70</v>
      </c>
      <c r="C1266" s="121">
        <v>1</v>
      </c>
      <c r="D1266" s="455"/>
      <c r="E1266" s="433"/>
      <c r="F1266" s="329"/>
      <c r="G1266" s="94"/>
      <c r="H1266" s="71"/>
      <c r="I1266" s="71"/>
      <c r="J1266" s="71"/>
      <c r="K1266" s="71"/>
      <c r="L1266" s="71"/>
      <c r="M1266" s="71"/>
      <c r="N1266" s="71"/>
      <c r="O1266" s="71"/>
      <c r="P1266" s="5"/>
      <c r="Q1266" s="5"/>
      <c r="R1266" s="5"/>
      <c r="S1266" s="5"/>
      <c r="T1266" s="5"/>
      <c r="U1266" s="5"/>
      <c r="V1266" s="5"/>
      <c r="W1266" s="5"/>
      <c r="X1266" s="5"/>
      <c r="Y1266" s="5"/>
      <c r="Z1266" s="5"/>
    </row>
    <row r="1267" spans="1:26" ht="27.75" customHeight="1">
      <c r="A1267" s="133"/>
      <c r="B1267" s="79"/>
      <c r="C1267" s="121"/>
      <c r="D1267" s="134" t="s">
        <v>202</v>
      </c>
      <c r="E1267" s="45"/>
      <c r="F1267" s="45"/>
      <c r="G1267" s="45"/>
      <c r="H1267" s="45"/>
      <c r="I1267" s="45"/>
      <c r="J1267" s="45">
        <f t="shared" ref="J1267:J1307" si="46">SUM(E1267:I1267)</f>
        <v>0</v>
      </c>
      <c r="K1267" s="45" t="e">
        <f t="shared" ref="K1267:K1308" si="47">J1267/E1267</f>
        <v>#DIV/0!</v>
      </c>
      <c r="L1267" s="45"/>
      <c r="M1267" s="5"/>
      <c r="N1267" s="5"/>
      <c r="O1267" s="5"/>
      <c r="P1267" s="5"/>
      <c r="Q1267" s="5"/>
      <c r="R1267" s="5"/>
      <c r="S1267" s="5"/>
      <c r="T1267" s="5"/>
      <c r="U1267" s="5"/>
      <c r="V1267" s="5"/>
      <c r="W1267" s="5"/>
      <c r="X1267" s="5"/>
      <c r="Y1267" s="5"/>
      <c r="Z1267" s="5"/>
    </row>
    <row r="1268" spans="1:26" ht="27.75" customHeight="1">
      <c r="A1268" s="133"/>
      <c r="B1268" s="79"/>
      <c r="C1268" s="121"/>
      <c r="D1268" s="134" t="s">
        <v>205</v>
      </c>
      <c r="E1268" s="45"/>
      <c r="F1268" s="45"/>
      <c r="G1268" s="45"/>
      <c r="H1268" s="45"/>
      <c r="I1268" s="45"/>
      <c r="J1268" s="45">
        <f t="shared" si="46"/>
        <v>0</v>
      </c>
      <c r="K1268" s="45" t="e">
        <f t="shared" si="47"/>
        <v>#DIV/0!</v>
      </c>
      <c r="L1268" s="45"/>
      <c r="M1268" s="5"/>
      <c r="N1268" s="5"/>
      <c r="O1268" s="5"/>
      <c r="P1268" s="5"/>
      <c r="Q1268" s="5"/>
      <c r="R1268" s="5"/>
      <c r="S1268" s="5"/>
      <c r="T1268" s="5"/>
      <c r="U1268" s="5"/>
      <c r="V1268" s="5"/>
      <c r="W1268" s="5"/>
      <c r="X1268" s="5"/>
      <c r="Y1268" s="5"/>
      <c r="Z1268" s="5"/>
    </row>
    <row r="1269" spans="1:26" ht="27.75" customHeight="1">
      <c r="A1269" s="133"/>
      <c r="B1269" s="79"/>
      <c r="C1269" s="121"/>
      <c r="D1269" s="134" t="s">
        <v>210</v>
      </c>
      <c r="E1269" s="45"/>
      <c r="F1269" s="45"/>
      <c r="G1269" s="45"/>
      <c r="H1269" s="45"/>
      <c r="I1269" s="45"/>
      <c r="J1269" s="45">
        <f t="shared" si="46"/>
        <v>0</v>
      </c>
      <c r="K1269" s="45" t="e">
        <f t="shared" si="47"/>
        <v>#DIV/0!</v>
      </c>
      <c r="L1269" s="45"/>
      <c r="M1269" s="5"/>
      <c r="N1269" s="5"/>
      <c r="O1269" s="5"/>
      <c r="P1269" s="5"/>
      <c r="Q1269" s="5"/>
      <c r="R1269" s="5"/>
      <c r="S1269" s="5"/>
      <c r="T1269" s="5"/>
      <c r="U1269" s="5"/>
      <c r="V1269" s="5"/>
      <c r="W1269" s="5"/>
      <c r="X1269" s="5"/>
      <c r="Y1269" s="5"/>
      <c r="Z1269" s="5"/>
    </row>
    <row r="1270" spans="1:26" ht="27.75" customHeight="1">
      <c r="A1270" s="133"/>
      <c r="B1270" s="79"/>
      <c r="C1270" s="121"/>
      <c r="D1270" s="134" t="s">
        <v>213</v>
      </c>
      <c r="E1270" s="45"/>
      <c r="F1270" s="45"/>
      <c r="G1270" s="45"/>
      <c r="H1270" s="45"/>
      <c r="I1270" s="45"/>
      <c r="J1270" s="45">
        <f t="shared" si="46"/>
        <v>0</v>
      </c>
      <c r="K1270" s="45" t="e">
        <f t="shared" si="47"/>
        <v>#DIV/0!</v>
      </c>
      <c r="L1270" s="45"/>
      <c r="M1270" s="5"/>
      <c r="N1270" s="5"/>
      <c r="O1270" s="5"/>
      <c r="P1270" s="5"/>
      <c r="Q1270" s="5"/>
      <c r="R1270" s="5"/>
      <c r="S1270" s="5"/>
      <c r="T1270" s="5"/>
      <c r="U1270" s="5"/>
      <c r="V1270" s="5"/>
      <c r="W1270" s="5"/>
      <c r="X1270" s="5"/>
      <c r="Y1270" s="5"/>
      <c r="Z1270" s="5"/>
    </row>
    <row r="1271" spans="1:26" ht="27.75" customHeight="1">
      <c r="A1271" s="133"/>
      <c r="B1271" s="79"/>
      <c r="C1271" s="121"/>
      <c r="D1271" s="134" t="s">
        <v>216</v>
      </c>
      <c r="E1271" s="45"/>
      <c r="F1271" s="45"/>
      <c r="G1271" s="45"/>
      <c r="H1271" s="45"/>
      <c r="I1271" s="45"/>
      <c r="J1271" s="45">
        <f t="shared" si="46"/>
        <v>0</v>
      </c>
      <c r="K1271" s="45" t="e">
        <f t="shared" si="47"/>
        <v>#DIV/0!</v>
      </c>
      <c r="L1271" s="45"/>
      <c r="M1271" s="5"/>
      <c r="N1271" s="5"/>
      <c r="O1271" s="5"/>
      <c r="P1271" s="5"/>
      <c r="Q1271" s="5"/>
      <c r="R1271" s="5"/>
      <c r="S1271" s="5"/>
      <c r="T1271" s="5"/>
      <c r="U1271" s="5"/>
      <c r="V1271" s="5"/>
      <c r="W1271" s="5"/>
      <c r="X1271" s="5"/>
      <c r="Y1271" s="5"/>
      <c r="Z1271" s="5"/>
    </row>
    <row r="1272" spans="1:26" ht="27.75" customHeight="1">
      <c r="A1272" s="133"/>
      <c r="B1272" s="79"/>
      <c r="C1272" s="121"/>
      <c r="D1272" s="134" t="s">
        <v>218</v>
      </c>
      <c r="E1272" s="45"/>
      <c r="F1272" s="45"/>
      <c r="G1272" s="45"/>
      <c r="H1272" s="45"/>
      <c r="I1272" s="45"/>
      <c r="J1272" s="45">
        <f t="shared" si="46"/>
        <v>0</v>
      </c>
      <c r="K1272" s="45" t="e">
        <f t="shared" si="47"/>
        <v>#DIV/0!</v>
      </c>
      <c r="L1272" s="45"/>
      <c r="M1272" s="5"/>
      <c r="N1272" s="5"/>
      <c r="O1272" s="5"/>
      <c r="P1272" s="5"/>
      <c r="Q1272" s="5"/>
      <c r="R1272" s="5"/>
      <c r="S1272" s="5"/>
      <c r="T1272" s="5"/>
      <c r="U1272" s="5"/>
      <c r="V1272" s="5"/>
      <c r="W1272" s="5"/>
      <c r="X1272" s="5"/>
      <c r="Y1272" s="5"/>
      <c r="Z1272" s="5"/>
    </row>
    <row r="1273" spans="1:26" ht="27.75" customHeight="1">
      <c r="A1273" s="133"/>
      <c r="B1273" s="79"/>
      <c r="C1273" s="121"/>
      <c r="D1273" s="134" t="s">
        <v>220</v>
      </c>
      <c r="E1273" s="45"/>
      <c r="F1273" s="45"/>
      <c r="G1273" s="45"/>
      <c r="H1273" s="45"/>
      <c r="I1273" s="45"/>
      <c r="J1273" s="45">
        <f t="shared" si="46"/>
        <v>0</v>
      </c>
      <c r="K1273" s="45" t="e">
        <f t="shared" si="47"/>
        <v>#DIV/0!</v>
      </c>
      <c r="L1273" s="45"/>
      <c r="M1273" s="5"/>
      <c r="N1273" s="5"/>
      <c r="O1273" s="5"/>
      <c r="P1273" s="5"/>
      <c r="Q1273" s="5"/>
      <c r="R1273" s="5"/>
      <c r="S1273" s="5"/>
      <c r="T1273" s="5"/>
      <c r="U1273" s="5"/>
      <c r="V1273" s="5"/>
      <c r="W1273" s="5"/>
      <c r="X1273" s="5"/>
      <c r="Y1273" s="5"/>
      <c r="Z1273" s="5"/>
    </row>
    <row r="1274" spans="1:26" ht="27.75" customHeight="1">
      <c r="A1274" s="133"/>
      <c r="B1274" s="79"/>
      <c r="C1274" s="121"/>
      <c r="D1274" s="134" t="s">
        <v>223</v>
      </c>
      <c r="E1274" s="45"/>
      <c r="F1274" s="45"/>
      <c r="G1274" s="45"/>
      <c r="H1274" s="45"/>
      <c r="I1274" s="45"/>
      <c r="J1274" s="45">
        <f t="shared" si="46"/>
        <v>0</v>
      </c>
      <c r="K1274" s="45" t="e">
        <f t="shared" si="47"/>
        <v>#DIV/0!</v>
      </c>
      <c r="L1274" s="45"/>
      <c r="M1274" s="5"/>
      <c r="N1274" s="5"/>
      <c r="O1274" s="5"/>
      <c r="P1274" s="5"/>
      <c r="Q1274" s="5"/>
      <c r="R1274" s="5"/>
      <c r="S1274" s="5"/>
      <c r="T1274" s="5"/>
      <c r="U1274" s="5"/>
      <c r="V1274" s="5"/>
      <c r="W1274" s="5"/>
      <c r="X1274" s="5"/>
      <c r="Y1274" s="5"/>
      <c r="Z1274" s="5"/>
    </row>
    <row r="1275" spans="1:26" ht="27.75" customHeight="1">
      <c r="A1275" s="133"/>
      <c r="B1275" s="79"/>
      <c r="C1275" s="121"/>
      <c r="D1275" s="134" t="s">
        <v>225</v>
      </c>
      <c r="E1275" s="45"/>
      <c r="F1275" s="45"/>
      <c r="G1275" s="45"/>
      <c r="H1275" s="45"/>
      <c r="I1275" s="45"/>
      <c r="J1275" s="45">
        <f t="shared" si="46"/>
        <v>0</v>
      </c>
      <c r="K1275" s="45" t="e">
        <f t="shared" si="47"/>
        <v>#DIV/0!</v>
      </c>
      <c r="L1275" s="45"/>
      <c r="M1275" s="5"/>
      <c r="N1275" s="5"/>
      <c r="O1275" s="5"/>
      <c r="P1275" s="5"/>
      <c r="Q1275" s="5"/>
      <c r="R1275" s="5"/>
      <c r="S1275" s="5"/>
      <c r="T1275" s="5"/>
      <c r="U1275" s="5"/>
      <c r="V1275" s="5"/>
      <c r="W1275" s="5"/>
      <c r="X1275" s="5"/>
      <c r="Y1275" s="5"/>
      <c r="Z1275" s="5"/>
    </row>
    <row r="1276" spans="1:26" ht="27.75" customHeight="1">
      <c r="A1276" s="133"/>
      <c r="B1276" s="79"/>
      <c r="C1276" s="121"/>
      <c r="D1276" s="134" t="s">
        <v>227</v>
      </c>
      <c r="E1276" s="45"/>
      <c r="F1276" s="45"/>
      <c r="G1276" s="45"/>
      <c r="H1276" s="45"/>
      <c r="I1276" s="45"/>
      <c r="J1276" s="45">
        <f t="shared" si="46"/>
        <v>0</v>
      </c>
      <c r="K1276" s="45" t="e">
        <f t="shared" si="47"/>
        <v>#DIV/0!</v>
      </c>
      <c r="L1276" s="45"/>
      <c r="M1276" s="5"/>
      <c r="N1276" s="5"/>
      <c r="O1276" s="5"/>
      <c r="P1276" s="5"/>
      <c r="Q1276" s="5"/>
      <c r="R1276" s="5"/>
      <c r="S1276" s="5"/>
      <c r="T1276" s="5"/>
      <c r="U1276" s="5"/>
      <c r="V1276" s="5"/>
      <c r="W1276" s="5"/>
      <c r="X1276" s="5"/>
      <c r="Y1276" s="5"/>
      <c r="Z1276" s="5"/>
    </row>
    <row r="1277" spans="1:26" ht="27.75" customHeight="1">
      <c r="A1277" s="133"/>
      <c r="B1277" s="79"/>
      <c r="C1277" s="121"/>
      <c r="D1277" s="134" t="s">
        <v>229</v>
      </c>
      <c r="E1277" s="45"/>
      <c r="F1277" s="45"/>
      <c r="G1277" s="45"/>
      <c r="H1277" s="45"/>
      <c r="I1277" s="45"/>
      <c r="J1277" s="45">
        <f t="shared" si="46"/>
        <v>0</v>
      </c>
      <c r="K1277" s="45" t="e">
        <f t="shared" si="47"/>
        <v>#DIV/0!</v>
      </c>
      <c r="L1277" s="45"/>
      <c r="M1277" s="5"/>
      <c r="N1277" s="5"/>
      <c r="O1277" s="5"/>
      <c r="P1277" s="5"/>
      <c r="Q1277" s="5"/>
      <c r="R1277" s="5"/>
      <c r="S1277" s="5"/>
      <c r="T1277" s="5"/>
      <c r="U1277" s="5"/>
      <c r="V1277" s="5"/>
      <c r="W1277" s="5"/>
      <c r="X1277" s="5"/>
      <c r="Y1277" s="5"/>
      <c r="Z1277" s="5"/>
    </row>
    <row r="1278" spans="1:26" ht="27.75" customHeight="1">
      <c r="A1278" s="133"/>
      <c r="B1278" s="79"/>
      <c r="C1278" s="121"/>
      <c r="D1278" s="134" t="s">
        <v>234</v>
      </c>
      <c r="E1278" s="45"/>
      <c r="F1278" s="45"/>
      <c r="G1278" s="45"/>
      <c r="H1278" s="45"/>
      <c r="I1278" s="45"/>
      <c r="J1278" s="45">
        <f t="shared" si="46"/>
        <v>0</v>
      </c>
      <c r="K1278" s="45" t="e">
        <f t="shared" si="47"/>
        <v>#DIV/0!</v>
      </c>
      <c r="L1278" s="45"/>
      <c r="M1278" s="5"/>
      <c r="N1278" s="5"/>
      <c r="O1278" s="5"/>
      <c r="P1278" s="5"/>
      <c r="Q1278" s="5"/>
      <c r="R1278" s="5"/>
      <c r="S1278" s="5"/>
      <c r="T1278" s="5"/>
      <c r="U1278" s="5"/>
      <c r="V1278" s="5"/>
      <c r="W1278" s="5"/>
      <c r="X1278" s="5"/>
      <c r="Y1278" s="5"/>
      <c r="Z1278" s="5"/>
    </row>
    <row r="1279" spans="1:26" ht="27.75" customHeight="1">
      <c r="A1279" s="133"/>
      <c r="B1279" s="79"/>
      <c r="C1279" s="121"/>
      <c r="D1279" s="134" t="s">
        <v>236</v>
      </c>
      <c r="E1279" s="45"/>
      <c r="F1279" s="45"/>
      <c r="G1279" s="45"/>
      <c r="H1279" s="45"/>
      <c r="I1279" s="45"/>
      <c r="J1279" s="45">
        <f t="shared" si="46"/>
        <v>0</v>
      </c>
      <c r="K1279" s="45" t="e">
        <f t="shared" si="47"/>
        <v>#DIV/0!</v>
      </c>
      <c r="L1279" s="45"/>
      <c r="M1279" s="5"/>
      <c r="N1279" s="5"/>
      <c r="O1279" s="5"/>
      <c r="P1279" s="5"/>
      <c r="Q1279" s="5"/>
      <c r="R1279" s="5"/>
      <c r="S1279" s="5"/>
      <c r="T1279" s="5"/>
      <c r="U1279" s="5"/>
      <c r="V1279" s="5"/>
      <c r="W1279" s="5"/>
      <c r="X1279" s="5"/>
      <c r="Y1279" s="5"/>
      <c r="Z1279" s="5"/>
    </row>
    <row r="1280" spans="1:26" ht="27.75" customHeight="1">
      <c r="A1280" s="133"/>
      <c r="B1280" s="79"/>
      <c r="C1280" s="121"/>
      <c r="D1280" s="134" t="s">
        <v>241</v>
      </c>
      <c r="E1280" s="45"/>
      <c r="F1280" s="45"/>
      <c r="G1280" s="45"/>
      <c r="H1280" s="45"/>
      <c r="I1280" s="45"/>
      <c r="J1280" s="45">
        <f t="shared" si="46"/>
        <v>0</v>
      </c>
      <c r="K1280" s="45" t="e">
        <f t="shared" si="47"/>
        <v>#DIV/0!</v>
      </c>
      <c r="L1280" s="45"/>
      <c r="M1280" s="5"/>
      <c r="N1280" s="5"/>
      <c r="O1280" s="5"/>
      <c r="P1280" s="5"/>
      <c r="Q1280" s="5"/>
      <c r="R1280" s="5"/>
      <c r="S1280" s="5"/>
      <c r="T1280" s="5"/>
      <c r="U1280" s="5"/>
      <c r="V1280" s="5"/>
      <c r="W1280" s="5"/>
      <c r="X1280" s="5"/>
      <c r="Y1280" s="5"/>
      <c r="Z1280" s="5"/>
    </row>
    <row r="1281" spans="1:26" ht="27.75" customHeight="1">
      <c r="A1281" s="133"/>
      <c r="B1281" s="79"/>
      <c r="C1281" s="121"/>
      <c r="D1281" s="134" t="s">
        <v>243</v>
      </c>
      <c r="E1281" s="45"/>
      <c r="F1281" s="45"/>
      <c r="G1281" s="45"/>
      <c r="H1281" s="45"/>
      <c r="I1281" s="45"/>
      <c r="J1281" s="45">
        <f t="shared" si="46"/>
        <v>0</v>
      </c>
      <c r="K1281" s="45" t="e">
        <f t="shared" si="47"/>
        <v>#DIV/0!</v>
      </c>
      <c r="L1281" s="45"/>
      <c r="M1281" s="5"/>
      <c r="N1281" s="5"/>
      <c r="O1281" s="5"/>
      <c r="P1281" s="5"/>
      <c r="Q1281" s="5"/>
      <c r="R1281" s="5"/>
      <c r="S1281" s="5"/>
      <c r="T1281" s="5"/>
      <c r="U1281" s="5"/>
      <c r="V1281" s="5"/>
      <c r="W1281" s="5"/>
      <c r="X1281" s="5"/>
      <c r="Y1281" s="5"/>
      <c r="Z1281" s="5"/>
    </row>
    <row r="1282" spans="1:26" ht="27.75" customHeight="1">
      <c r="A1282" s="133"/>
      <c r="B1282" s="79"/>
      <c r="C1282" s="121"/>
      <c r="D1282" s="134" t="s">
        <v>246</v>
      </c>
      <c r="E1282" s="45"/>
      <c r="F1282" s="45"/>
      <c r="G1282" s="45"/>
      <c r="H1282" s="45"/>
      <c r="I1282" s="45"/>
      <c r="J1282" s="45">
        <f t="shared" si="46"/>
        <v>0</v>
      </c>
      <c r="K1282" s="45" t="e">
        <f t="shared" si="47"/>
        <v>#DIV/0!</v>
      </c>
      <c r="L1282" s="45"/>
      <c r="M1282" s="5"/>
      <c r="N1282" s="5"/>
      <c r="O1282" s="5"/>
      <c r="P1282" s="5"/>
      <c r="Q1282" s="5"/>
      <c r="R1282" s="5"/>
      <c r="S1282" s="5"/>
      <c r="T1282" s="5"/>
      <c r="U1282" s="5"/>
      <c r="V1282" s="5"/>
      <c r="W1282" s="5"/>
      <c r="X1282" s="5"/>
      <c r="Y1282" s="5"/>
      <c r="Z1282" s="5"/>
    </row>
    <row r="1283" spans="1:26" ht="27.75" customHeight="1">
      <c r="A1283" s="133"/>
      <c r="B1283" s="79"/>
      <c r="C1283" s="121"/>
      <c r="D1283" s="134" t="s">
        <v>249</v>
      </c>
      <c r="E1283" s="45"/>
      <c r="F1283" s="45"/>
      <c r="G1283" s="45"/>
      <c r="H1283" s="45"/>
      <c r="I1283" s="45"/>
      <c r="J1283" s="45">
        <f t="shared" si="46"/>
        <v>0</v>
      </c>
      <c r="K1283" s="45" t="e">
        <f t="shared" si="47"/>
        <v>#DIV/0!</v>
      </c>
      <c r="L1283" s="45"/>
      <c r="M1283" s="5"/>
      <c r="N1283" s="5"/>
      <c r="O1283" s="5"/>
      <c r="P1283" s="5"/>
      <c r="Q1283" s="5"/>
      <c r="R1283" s="5"/>
      <c r="S1283" s="5"/>
      <c r="T1283" s="5"/>
      <c r="U1283" s="5"/>
      <c r="V1283" s="5"/>
      <c r="W1283" s="5"/>
      <c r="X1283" s="5"/>
      <c r="Y1283" s="5"/>
      <c r="Z1283" s="5"/>
    </row>
    <row r="1284" spans="1:26" ht="27.75" customHeight="1">
      <c r="A1284" s="133"/>
      <c r="B1284" s="79"/>
      <c r="C1284" s="121"/>
      <c r="D1284" s="134" t="s">
        <v>253</v>
      </c>
      <c r="E1284" s="45"/>
      <c r="F1284" s="45"/>
      <c r="G1284" s="45"/>
      <c r="H1284" s="45"/>
      <c r="I1284" s="45"/>
      <c r="J1284" s="45">
        <f t="shared" si="46"/>
        <v>0</v>
      </c>
      <c r="K1284" s="45" t="e">
        <f t="shared" si="47"/>
        <v>#DIV/0!</v>
      </c>
      <c r="L1284" s="45"/>
      <c r="M1284" s="5"/>
      <c r="N1284" s="5"/>
      <c r="O1284" s="5"/>
      <c r="P1284" s="5"/>
      <c r="Q1284" s="5"/>
      <c r="R1284" s="5"/>
      <c r="S1284" s="5"/>
      <c r="T1284" s="5"/>
      <c r="U1284" s="5"/>
      <c r="V1284" s="5"/>
      <c r="W1284" s="5"/>
      <c r="X1284" s="5"/>
      <c r="Y1284" s="5"/>
      <c r="Z1284" s="5"/>
    </row>
    <row r="1285" spans="1:26" ht="27.75" customHeight="1">
      <c r="A1285" s="133"/>
      <c r="B1285" s="79"/>
      <c r="C1285" s="121"/>
      <c r="D1285" s="134" t="s">
        <v>256</v>
      </c>
      <c r="E1285" s="45"/>
      <c r="F1285" s="45"/>
      <c r="G1285" s="45"/>
      <c r="H1285" s="45"/>
      <c r="I1285" s="45"/>
      <c r="J1285" s="45">
        <f t="shared" si="46"/>
        <v>0</v>
      </c>
      <c r="K1285" s="45" t="e">
        <f t="shared" si="47"/>
        <v>#DIV/0!</v>
      </c>
      <c r="L1285" s="45"/>
      <c r="M1285" s="5"/>
      <c r="N1285" s="5"/>
      <c r="O1285" s="5"/>
      <c r="P1285" s="5"/>
      <c r="Q1285" s="5"/>
      <c r="R1285" s="5"/>
      <c r="S1285" s="5"/>
      <c r="T1285" s="5"/>
      <c r="U1285" s="5"/>
      <c r="V1285" s="5"/>
      <c r="W1285" s="5"/>
      <c r="X1285" s="5"/>
      <c r="Y1285" s="5"/>
      <c r="Z1285" s="5"/>
    </row>
    <row r="1286" spans="1:26" ht="27.75" customHeight="1">
      <c r="A1286" s="133"/>
      <c r="B1286" s="79"/>
      <c r="C1286" s="121"/>
      <c r="D1286" s="134" t="s">
        <v>259</v>
      </c>
      <c r="E1286" s="45"/>
      <c r="F1286" s="45"/>
      <c r="G1286" s="45"/>
      <c r="H1286" s="45"/>
      <c r="I1286" s="45"/>
      <c r="J1286" s="45">
        <f t="shared" si="46"/>
        <v>0</v>
      </c>
      <c r="K1286" s="45" t="e">
        <f t="shared" si="47"/>
        <v>#DIV/0!</v>
      </c>
      <c r="L1286" s="45"/>
      <c r="M1286" s="5"/>
      <c r="N1286" s="5"/>
      <c r="O1286" s="5"/>
      <c r="P1286" s="5"/>
      <c r="Q1286" s="5"/>
      <c r="R1286" s="5"/>
      <c r="S1286" s="5"/>
      <c r="T1286" s="5"/>
      <c r="U1286" s="5"/>
      <c r="V1286" s="5"/>
      <c r="W1286" s="5"/>
      <c r="X1286" s="5"/>
      <c r="Y1286" s="5"/>
      <c r="Z1286" s="5"/>
    </row>
    <row r="1287" spans="1:26" ht="27.75" customHeight="1">
      <c r="A1287" s="133"/>
      <c r="B1287" s="79"/>
      <c r="C1287" s="121"/>
      <c r="D1287" s="134" t="s">
        <v>261</v>
      </c>
      <c r="E1287" s="45"/>
      <c r="F1287" s="45"/>
      <c r="G1287" s="45"/>
      <c r="H1287" s="45"/>
      <c r="I1287" s="45"/>
      <c r="J1287" s="45">
        <f t="shared" si="46"/>
        <v>0</v>
      </c>
      <c r="K1287" s="45" t="e">
        <f t="shared" si="47"/>
        <v>#DIV/0!</v>
      </c>
      <c r="L1287" s="45"/>
      <c r="M1287" s="5"/>
      <c r="N1287" s="5"/>
      <c r="O1287" s="5"/>
      <c r="P1287" s="5"/>
      <c r="Q1287" s="5"/>
      <c r="R1287" s="5"/>
      <c r="S1287" s="5"/>
      <c r="T1287" s="5"/>
      <c r="U1287" s="5"/>
      <c r="V1287" s="5"/>
      <c r="W1287" s="5"/>
      <c r="X1287" s="5"/>
      <c r="Y1287" s="5"/>
      <c r="Z1287" s="5"/>
    </row>
    <row r="1288" spans="1:26" ht="27.75" customHeight="1">
      <c r="A1288" s="133"/>
      <c r="B1288" s="79"/>
      <c r="C1288" s="121"/>
      <c r="D1288" s="134" t="s">
        <v>263</v>
      </c>
      <c r="E1288" s="45"/>
      <c r="F1288" s="45"/>
      <c r="G1288" s="45"/>
      <c r="H1288" s="45"/>
      <c r="I1288" s="45"/>
      <c r="J1288" s="45">
        <f t="shared" si="46"/>
        <v>0</v>
      </c>
      <c r="K1288" s="45" t="e">
        <f t="shared" si="47"/>
        <v>#DIV/0!</v>
      </c>
      <c r="L1288" s="45"/>
      <c r="M1288" s="5"/>
      <c r="N1288" s="5"/>
      <c r="O1288" s="5"/>
      <c r="P1288" s="5"/>
      <c r="Q1288" s="5"/>
      <c r="R1288" s="5"/>
      <c r="S1288" s="5"/>
      <c r="T1288" s="5"/>
      <c r="U1288" s="5"/>
      <c r="V1288" s="5"/>
      <c r="W1288" s="5"/>
      <c r="X1288" s="5"/>
      <c r="Y1288" s="5"/>
      <c r="Z1288" s="5"/>
    </row>
    <row r="1289" spans="1:26" ht="27.75" customHeight="1">
      <c r="A1289" s="133"/>
      <c r="B1289" s="79"/>
      <c r="C1289" s="121"/>
      <c r="D1289" s="134" t="s">
        <v>265</v>
      </c>
      <c r="E1289" s="45"/>
      <c r="F1289" s="45"/>
      <c r="G1289" s="45"/>
      <c r="H1289" s="45"/>
      <c r="I1289" s="45"/>
      <c r="J1289" s="45">
        <f t="shared" si="46"/>
        <v>0</v>
      </c>
      <c r="K1289" s="45" t="e">
        <f t="shared" si="47"/>
        <v>#DIV/0!</v>
      </c>
      <c r="L1289" s="45"/>
      <c r="M1289" s="5"/>
      <c r="N1289" s="5"/>
      <c r="O1289" s="5"/>
      <c r="P1289" s="5"/>
      <c r="Q1289" s="5"/>
      <c r="R1289" s="5"/>
      <c r="S1289" s="5"/>
      <c r="T1289" s="5"/>
      <c r="U1289" s="5"/>
      <c r="V1289" s="5"/>
      <c r="W1289" s="5"/>
      <c r="X1289" s="5"/>
      <c r="Y1289" s="5"/>
      <c r="Z1289" s="5"/>
    </row>
    <row r="1290" spans="1:26" ht="27.75" customHeight="1">
      <c r="A1290" s="133"/>
      <c r="B1290" s="79"/>
      <c r="C1290" s="121"/>
      <c r="D1290" s="134" t="s">
        <v>269</v>
      </c>
      <c r="E1290" s="45"/>
      <c r="F1290" s="45"/>
      <c r="G1290" s="45"/>
      <c r="H1290" s="45"/>
      <c r="I1290" s="45"/>
      <c r="J1290" s="45">
        <f t="shared" si="46"/>
        <v>0</v>
      </c>
      <c r="K1290" s="45" t="e">
        <f t="shared" si="47"/>
        <v>#DIV/0!</v>
      </c>
      <c r="L1290" s="45"/>
      <c r="M1290" s="5"/>
      <c r="N1290" s="5"/>
      <c r="O1290" s="5"/>
      <c r="P1290" s="5"/>
      <c r="Q1290" s="5"/>
      <c r="R1290" s="5"/>
      <c r="S1290" s="5"/>
      <c r="T1290" s="5"/>
      <c r="U1290" s="5"/>
      <c r="V1290" s="5"/>
      <c r="W1290" s="5"/>
      <c r="X1290" s="5"/>
      <c r="Y1290" s="5"/>
      <c r="Z1290" s="5"/>
    </row>
    <row r="1291" spans="1:26" ht="27.75" customHeight="1">
      <c r="A1291" s="133"/>
      <c r="B1291" s="79"/>
      <c r="C1291" s="121"/>
      <c r="D1291" s="134" t="s">
        <v>274</v>
      </c>
      <c r="E1291" s="45"/>
      <c r="F1291" s="45"/>
      <c r="G1291" s="45"/>
      <c r="H1291" s="45"/>
      <c r="I1291" s="45"/>
      <c r="J1291" s="45">
        <f t="shared" si="46"/>
        <v>0</v>
      </c>
      <c r="K1291" s="45" t="e">
        <f t="shared" si="47"/>
        <v>#DIV/0!</v>
      </c>
      <c r="L1291" s="45"/>
      <c r="M1291" s="5"/>
      <c r="N1291" s="5"/>
      <c r="O1291" s="5"/>
      <c r="P1291" s="5"/>
      <c r="Q1291" s="5"/>
      <c r="R1291" s="5"/>
      <c r="S1291" s="5"/>
      <c r="T1291" s="5"/>
      <c r="U1291" s="5"/>
      <c r="V1291" s="5"/>
      <c r="W1291" s="5"/>
      <c r="X1291" s="5"/>
      <c r="Y1291" s="5"/>
      <c r="Z1291" s="5"/>
    </row>
    <row r="1292" spans="1:26" ht="27.75" customHeight="1">
      <c r="A1292" s="133"/>
      <c r="B1292" s="79"/>
      <c r="C1292" s="121"/>
      <c r="D1292" s="134" t="s">
        <v>277</v>
      </c>
      <c r="E1292" s="45"/>
      <c r="F1292" s="45"/>
      <c r="G1292" s="45"/>
      <c r="H1292" s="45"/>
      <c r="I1292" s="45"/>
      <c r="J1292" s="45">
        <f t="shared" si="46"/>
        <v>0</v>
      </c>
      <c r="K1292" s="45" t="e">
        <f t="shared" si="47"/>
        <v>#DIV/0!</v>
      </c>
      <c r="L1292" s="45"/>
      <c r="M1292" s="5"/>
      <c r="N1292" s="5"/>
      <c r="O1292" s="5"/>
      <c r="P1292" s="5"/>
      <c r="Q1292" s="5"/>
      <c r="R1292" s="5"/>
      <c r="S1292" s="5"/>
      <c r="T1292" s="5"/>
      <c r="U1292" s="5"/>
      <c r="V1292" s="5"/>
      <c r="W1292" s="5"/>
      <c r="X1292" s="5"/>
      <c r="Y1292" s="5"/>
      <c r="Z1292" s="5"/>
    </row>
    <row r="1293" spans="1:26" ht="27.75" customHeight="1">
      <c r="A1293" s="133"/>
      <c r="B1293" s="79"/>
      <c r="C1293" s="121"/>
      <c r="D1293" s="134" t="s">
        <v>279</v>
      </c>
      <c r="E1293" s="45"/>
      <c r="F1293" s="45"/>
      <c r="G1293" s="45"/>
      <c r="H1293" s="45"/>
      <c r="I1293" s="45"/>
      <c r="J1293" s="45">
        <f t="shared" si="46"/>
        <v>0</v>
      </c>
      <c r="K1293" s="45" t="e">
        <f t="shared" si="47"/>
        <v>#DIV/0!</v>
      </c>
      <c r="L1293" s="45"/>
      <c r="M1293" s="5"/>
      <c r="N1293" s="5"/>
      <c r="O1293" s="5"/>
      <c r="P1293" s="5"/>
      <c r="Q1293" s="5"/>
      <c r="R1293" s="5"/>
      <c r="S1293" s="5"/>
      <c r="T1293" s="5"/>
      <c r="U1293" s="5"/>
      <c r="V1293" s="5"/>
      <c r="W1293" s="5"/>
      <c r="X1293" s="5"/>
      <c r="Y1293" s="5"/>
      <c r="Z1293" s="5"/>
    </row>
    <row r="1294" spans="1:26" ht="27.75" customHeight="1">
      <c r="A1294" s="133"/>
      <c r="B1294" s="79"/>
      <c r="C1294" s="121"/>
      <c r="D1294" s="134" t="s">
        <v>283</v>
      </c>
      <c r="E1294" s="45"/>
      <c r="F1294" s="45"/>
      <c r="G1294" s="45"/>
      <c r="H1294" s="45"/>
      <c r="I1294" s="45"/>
      <c r="J1294" s="45">
        <f t="shared" si="46"/>
        <v>0</v>
      </c>
      <c r="K1294" s="45" t="e">
        <f t="shared" si="47"/>
        <v>#DIV/0!</v>
      </c>
      <c r="L1294" s="45"/>
      <c r="M1294" s="5"/>
      <c r="N1294" s="5"/>
      <c r="O1294" s="5"/>
      <c r="P1294" s="5"/>
      <c r="Q1294" s="5"/>
      <c r="R1294" s="5"/>
      <c r="S1294" s="5"/>
      <c r="T1294" s="5"/>
      <c r="U1294" s="5"/>
      <c r="V1294" s="5"/>
      <c r="W1294" s="5"/>
      <c r="X1294" s="5"/>
      <c r="Y1294" s="5"/>
      <c r="Z1294" s="5"/>
    </row>
    <row r="1295" spans="1:26" ht="27.75" customHeight="1">
      <c r="A1295" s="133"/>
      <c r="B1295" s="79"/>
      <c r="C1295" s="121"/>
      <c r="D1295" s="134" t="s">
        <v>285</v>
      </c>
      <c r="E1295" s="45"/>
      <c r="F1295" s="45"/>
      <c r="G1295" s="45"/>
      <c r="H1295" s="45"/>
      <c r="I1295" s="45"/>
      <c r="J1295" s="45">
        <f t="shared" si="46"/>
        <v>0</v>
      </c>
      <c r="K1295" s="45" t="e">
        <f t="shared" si="47"/>
        <v>#DIV/0!</v>
      </c>
      <c r="L1295" s="45"/>
      <c r="M1295" s="5"/>
      <c r="N1295" s="5"/>
      <c r="O1295" s="5"/>
      <c r="P1295" s="5"/>
      <c r="Q1295" s="5"/>
      <c r="R1295" s="5"/>
      <c r="S1295" s="5"/>
      <c r="T1295" s="5"/>
      <c r="U1295" s="5"/>
      <c r="V1295" s="5"/>
      <c r="W1295" s="5"/>
      <c r="X1295" s="5"/>
      <c r="Y1295" s="5"/>
      <c r="Z1295" s="5"/>
    </row>
    <row r="1296" spans="1:26" ht="27.75" customHeight="1">
      <c r="A1296" s="133"/>
      <c r="B1296" s="79"/>
      <c r="C1296" s="121"/>
      <c r="D1296" s="134" t="s">
        <v>287</v>
      </c>
      <c r="E1296" s="45"/>
      <c r="F1296" s="45"/>
      <c r="G1296" s="45"/>
      <c r="H1296" s="45"/>
      <c r="I1296" s="45"/>
      <c r="J1296" s="45">
        <f t="shared" si="46"/>
        <v>0</v>
      </c>
      <c r="K1296" s="45" t="e">
        <f t="shared" si="47"/>
        <v>#DIV/0!</v>
      </c>
      <c r="L1296" s="45"/>
      <c r="M1296" s="5"/>
      <c r="N1296" s="5"/>
      <c r="O1296" s="5"/>
      <c r="P1296" s="5"/>
      <c r="Q1296" s="5"/>
      <c r="R1296" s="5"/>
      <c r="S1296" s="5"/>
      <c r="T1296" s="5"/>
      <c r="U1296" s="5"/>
      <c r="V1296" s="5"/>
      <c r="W1296" s="5"/>
      <c r="X1296" s="5"/>
      <c r="Y1296" s="5"/>
      <c r="Z1296" s="5"/>
    </row>
    <row r="1297" spans="1:26" ht="27.75" customHeight="1">
      <c r="A1297" s="133"/>
      <c r="B1297" s="79"/>
      <c r="C1297" s="121"/>
      <c r="D1297" s="134" t="s">
        <v>289</v>
      </c>
      <c r="E1297" s="45"/>
      <c r="F1297" s="45"/>
      <c r="G1297" s="45"/>
      <c r="H1297" s="45"/>
      <c r="I1297" s="45"/>
      <c r="J1297" s="45">
        <f t="shared" si="46"/>
        <v>0</v>
      </c>
      <c r="K1297" s="45" t="e">
        <f t="shared" si="47"/>
        <v>#DIV/0!</v>
      </c>
      <c r="L1297" s="45"/>
      <c r="M1297" s="5"/>
      <c r="N1297" s="5"/>
      <c r="O1297" s="5"/>
      <c r="P1297" s="5"/>
      <c r="Q1297" s="5"/>
      <c r="R1297" s="5"/>
      <c r="S1297" s="5"/>
      <c r="T1297" s="5"/>
      <c r="U1297" s="5"/>
      <c r="V1297" s="5"/>
      <c r="W1297" s="5"/>
      <c r="X1297" s="5"/>
      <c r="Y1297" s="5"/>
      <c r="Z1297" s="5"/>
    </row>
    <row r="1298" spans="1:26" ht="27.75" customHeight="1">
      <c r="A1298" s="133"/>
      <c r="B1298" s="79"/>
      <c r="C1298" s="121"/>
      <c r="D1298" s="134" t="s">
        <v>291</v>
      </c>
      <c r="E1298" s="45"/>
      <c r="F1298" s="45"/>
      <c r="G1298" s="45"/>
      <c r="H1298" s="45"/>
      <c r="I1298" s="45"/>
      <c r="J1298" s="45">
        <f t="shared" si="46"/>
        <v>0</v>
      </c>
      <c r="K1298" s="45" t="e">
        <f t="shared" si="47"/>
        <v>#DIV/0!</v>
      </c>
      <c r="L1298" s="45"/>
      <c r="M1298" s="5"/>
      <c r="N1298" s="5"/>
      <c r="O1298" s="5"/>
      <c r="P1298" s="5"/>
      <c r="Q1298" s="5"/>
      <c r="R1298" s="5"/>
      <c r="S1298" s="5"/>
      <c r="T1298" s="5"/>
      <c r="U1298" s="5"/>
      <c r="V1298" s="5"/>
      <c r="W1298" s="5"/>
      <c r="X1298" s="5"/>
      <c r="Y1298" s="5"/>
      <c r="Z1298" s="5"/>
    </row>
    <row r="1299" spans="1:26" ht="27.75" customHeight="1">
      <c r="A1299" s="133"/>
      <c r="B1299" s="79"/>
      <c r="C1299" s="121"/>
      <c r="D1299" s="134" t="s">
        <v>293</v>
      </c>
      <c r="E1299" s="45"/>
      <c r="F1299" s="45"/>
      <c r="G1299" s="45"/>
      <c r="H1299" s="45"/>
      <c r="I1299" s="45"/>
      <c r="J1299" s="45">
        <f t="shared" si="46"/>
        <v>0</v>
      </c>
      <c r="K1299" s="45" t="e">
        <f t="shared" si="47"/>
        <v>#DIV/0!</v>
      </c>
      <c r="L1299" s="45"/>
      <c r="M1299" s="5"/>
      <c r="N1299" s="5"/>
      <c r="O1299" s="5"/>
      <c r="P1299" s="5"/>
      <c r="Q1299" s="5"/>
      <c r="R1299" s="5"/>
      <c r="S1299" s="5"/>
      <c r="T1299" s="5"/>
      <c r="U1299" s="5"/>
      <c r="V1299" s="5"/>
      <c r="W1299" s="5"/>
      <c r="X1299" s="5"/>
      <c r="Y1299" s="5"/>
      <c r="Z1299" s="5"/>
    </row>
    <row r="1300" spans="1:26" ht="27.75" customHeight="1">
      <c r="A1300" s="133"/>
      <c r="B1300" s="79"/>
      <c r="C1300" s="121"/>
      <c r="D1300" s="134" t="s">
        <v>295</v>
      </c>
      <c r="E1300" s="45"/>
      <c r="F1300" s="45"/>
      <c r="G1300" s="45"/>
      <c r="H1300" s="45"/>
      <c r="I1300" s="45"/>
      <c r="J1300" s="45">
        <f t="shared" si="46"/>
        <v>0</v>
      </c>
      <c r="K1300" s="45" t="e">
        <f t="shared" si="47"/>
        <v>#DIV/0!</v>
      </c>
      <c r="L1300" s="45"/>
      <c r="M1300" s="5"/>
      <c r="N1300" s="5"/>
      <c r="O1300" s="5"/>
      <c r="P1300" s="5"/>
      <c r="Q1300" s="5"/>
      <c r="R1300" s="5"/>
      <c r="S1300" s="5"/>
      <c r="T1300" s="5"/>
      <c r="U1300" s="5"/>
      <c r="V1300" s="5"/>
      <c r="W1300" s="5"/>
      <c r="X1300" s="5"/>
      <c r="Y1300" s="5"/>
      <c r="Z1300" s="5"/>
    </row>
    <row r="1301" spans="1:26" ht="27.75" customHeight="1">
      <c r="A1301" s="133"/>
      <c r="B1301" s="79"/>
      <c r="C1301" s="121"/>
      <c r="D1301" s="134" t="s">
        <v>297</v>
      </c>
      <c r="E1301" s="45"/>
      <c r="F1301" s="45"/>
      <c r="G1301" s="45"/>
      <c r="H1301" s="45"/>
      <c r="I1301" s="45"/>
      <c r="J1301" s="45">
        <f t="shared" si="46"/>
        <v>0</v>
      </c>
      <c r="K1301" s="45" t="e">
        <f t="shared" si="47"/>
        <v>#DIV/0!</v>
      </c>
      <c r="L1301" s="45"/>
      <c r="M1301" s="5"/>
      <c r="N1301" s="5"/>
      <c r="O1301" s="5"/>
      <c r="P1301" s="5"/>
      <c r="Q1301" s="5"/>
      <c r="R1301" s="5"/>
      <c r="S1301" s="5"/>
      <c r="T1301" s="5"/>
      <c r="U1301" s="5"/>
      <c r="V1301" s="5"/>
      <c r="W1301" s="5"/>
      <c r="X1301" s="5"/>
      <c r="Y1301" s="5"/>
      <c r="Z1301" s="5"/>
    </row>
    <row r="1302" spans="1:26" ht="27.75" customHeight="1">
      <c r="A1302" s="133"/>
      <c r="B1302" s="79"/>
      <c r="C1302" s="121"/>
      <c r="D1302" s="134" t="s">
        <v>299</v>
      </c>
      <c r="E1302" s="45"/>
      <c r="F1302" s="45"/>
      <c r="G1302" s="45"/>
      <c r="H1302" s="45"/>
      <c r="I1302" s="45"/>
      <c r="J1302" s="45">
        <f t="shared" si="46"/>
        <v>0</v>
      </c>
      <c r="K1302" s="45" t="e">
        <f t="shared" si="47"/>
        <v>#DIV/0!</v>
      </c>
      <c r="L1302" s="45"/>
      <c r="M1302" s="5"/>
      <c r="N1302" s="5"/>
      <c r="O1302" s="5"/>
      <c r="P1302" s="5"/>
      <c r="Q1302" s="5"/>
      <c r="R1302" s="5"/>
      <c r="S1302" s="5"/>
      <c r="T1302" s="5"/>
      <c r="U1302" s="5"/>
      <c r="V1302" s="5"/>
      <c r="W1302" s="5"/>
      <c r="X1302" s="5"/>
      <c r="Y1302" s="5"/>
      <c r="Z1302" s="5"/>
    </row>
    <row r="1303" spans="1:26" ht="27.75" customHeight="1">
      <c r="A1303" s="133"/>
      <c r="B1303" s="79"/>
      <c r="C1303" s="121"/>
      <c r="D1303" s="134" t="s">
        <v>301</v>
      </c>
      <c r="E1303" s="45"/>
      <c r="F1303" s="45"/>
      <c r="G1303" s="45"/>
      <c r="H1303" s="45"/>
      <c r="I1303" s="45"/>
      <c r="J1303" s="45">
        <f t="shared" si="46"/>
        <v>0</v>
      </c>
      <c r="K1303" s="45" t="e">
        <f t="shared" si="47"/>
        <v>#DIV/0!</v>
      </c>
      <c r="L1303" s="45"/>
      <c r="M1303" s="5"/>
      <c r="N1303" s="5"/>
      <c r="O1303" s="5"/>
      <c r="P1303" s="5"/>
      <c r="Q1303" s="5"/>
      <c r="R1303" s="5"/>
      <c r="S1303" s="5"/>
      <c r="T1303" s="5"/>
      <c r="U1303" s="5"/>
      <c r="V1303" s="5"/>
      <c r="W1303" s="5"/>
      <c r="X1303" s="5"/>
      <c r="Y1303" s="5"/>
      <c r="Z1303" s="5"/>
    </row>
    <row r="1304" spans="1:26" ht="27.75" customHeight="1">
      <c r="A1304" s="133"/>
      <c r="B1304" s="79"/>
      <c r="C1304" s="121"/>
      <c r="D1304" s="134" t="s">
        <v>302</v>
      </c>
      <c r="E1304" s="45"/>
      <c r="F1304" s="45"/>
      <c r="G1304" s="45"/>
      <c r="H1304" s="45"/>
      <c r="I1304" s="45"/>
      <c r="J1304" s="45">
        <f t="shared" si="46"/>
        <v>0</v>
      </c>
      <c r="K1304" s="45" t="e">
        <f t="shared" si="47"/>
        <v>#DIV/0!</v>
      </c>
      <c r="L1304" s="45"/>
      <c r="M1304" s="5"/>
      <c r="N1304" s="5"/>
      <c r="O1304" s="5"/>
      <c r="P1304" s="5"/>
      <c r="Q1304" s="5"/>
      <c r="R1304" s="5"/>
      <c r="S1304" s="5"/>
      <c r="T1304" s="5"/>
      <c r="U1304" s="5"/>
      <c r="V1304" s="5"/>
      <c r="W1304" s="5"/>
      <c r="X1304" s="5"/>
      <c r="Y1304" s="5"/>
      <c r="Z1304" s="5"/>
    </row>
    <row r="1305" spans="1:26" ht="27.75" customHeight="1">
      <c r="A1305" s="133"/>
      <c r="B1305" s="79"/>
      <c r="C1305" s="121"/>
      <c r="D1305" s="134" t="s">
        <v>304</v>
      </c>
      <c r="E1305" s="45"/>
      <c r="F1305" s="45"/>
      <c r="G1305" s="45"/>
      <c r="H1305" s="45"/>
      <c r="I1305" s="45"/>
      <c r="J1305" s="45">
        <f t="shared" si="46"/>
        <v>0</v>
      </c>
      <c r="K1305" s="45" t="e">
        <f t="shared" si="47"/>
        <v>#DIV/0!</v>
      </c>
      <c r="L1305" s="45"/>
      <c r="M1305" s="5"/>
      <c r="N1305" s="5"/>
      <c r="O1305" s="5"/>
      <c r="P1305" s="5"/>
      <c r="Q1305" s="5"/>
      <c r="R1305" s="5"/>
      <c r="S1305" s="5"/>
      <c r="T1305" s="5"/>
      <c r="U1305" s="5"/>
      <c r="V1305" s="5"/>
      <c r="W1305" s="5"/>
      <c r="X1305" s="5"/>
      <c r="Y1305" s="5"/>
      <c r="Z1305" s="5"/>
    </row>
    <row r="1306" spans="1:26" ht="27.75" customHeight="1">
      <c r="A1306" s="133"/>
      <c r="B1306" s="79"/>
      <c r="C1306" s="121"/>
      <c r="D1306" s="134" t="s">
        <v>306</v>
      </c>
      <c r="E1306" s="45"/>
      <c r="F1306" s="45"/>
      <c r="G1306" s="45"/>
      <c r="H1306" s="45"/>
      <c r="I1306" s="45"/>
      <c r="J1306" s="45">
        <f t="shared" si="46"/>
        <v>0</v>
      </c>
      <c r="K1306" s="45" t="e">
        <f t="shared" si="47"/>
        <v>#DIV/0!</v>
      </c>
      <c r="L1306" s="45"/>
      <c r="M1306" s="5"/>
      <c r="N1306" s="5"/>
      <c r="O1306" s="5"/>
      <c r="P1306" s="5"/>
      <c r="Q1306" s="5"/>
      <c r="R1306" s="5"/>
      <c r="S1306" s="5"/>
      <c r="T1306" s="5"/>
      <c r="U1306" s="5"/>
      <c r="V1306" s="5"/>
      <c r="W1306" s="5"/>
      <c r="X1306" s="5"/>
      <c r="Y1306" s="5"/>
      <c r="Z1306" s="5"/>
    </row>
    <row r="1307" spans="1:26" ht="27.75" customHeight="1">
      <c r="A1307" s="133"/>
      <c r="B1307" s="79"/>
      <c r="C1307" s="121"/>
      <c r="D1307" s="134" t="s">
        <v>309</v>
      </c>
      <c r="E1307" s="45"/>
      <c r="F1307" s="45"/>
      <c r="G1307" s="45"/>
      <c r="H1307" s="45"/>
      <c r="I1307" s="45"/>
      <c r="J1307" s="45">
        <f t="shared" si="46"/>
        <v>0</v>
      </c>
      <c r="K1307" s="45" t="e">
        <f t="shared" si="47"/>
        <v>#DIV/0!</v>
      </c>
      <c r="L1307" s="45"/>
      <c r="M1307" s="5"/>
      <c r="N1307" s="5"/>
      <c r="O1307" s="5"/>
      <c r="P1307" s="5"/>
      <c r="Q1307" s="5"/>
      <c r="R1307" s="5"/>
      <c r="S1307" s="5"/>
      <c r="T1307" s="5"/>
      <c r="U1307" s="5"/>
      <c r="V1307" s="5"/>
      <c r="W1307" s="5"/>
      <c r="X1307" s="5"/>
      <c r="Y1307" s="5"/>
      <c r="Z1307" s="5"/>
    </row>
    <row r="1308" spans="1:26" ht="27.75" customHeight="1">
      <c r="A1308" s="133"/>
      <c r="B1308" s="79"/>
      <c r="C1308" s="121"/>
      <c r="D1308" s="80" t="s">
        <v>41</v>
      </c>
      <c r="E1308" s="45"/>
      <c r="F1308" s="45"/>
      <c r="G1308" s="45"/>
      <c r="H1308" s="45"/>
      <c r="I1308" s="45"/>
      <c r="J1308" s="45">
        <f>SUM(J1267:J1307)</f>
        <v>0</v>
      </c>
      <c r="K1308" s="45" t="e">
        <f t="shared" si="47"/>
        <v>#DIV/0!</v>
      </c>
      <c r="L1308" s="45"/>
      <c r="M1308" s="5"/>
      <c r="N1308" s="5"/>
      <c r="O1308" s="5"/>
      <c r="P1308" s="5"/>
      <c r="Q1308" s="5"/>
      <c r="R1308" s="5"/>
      <c r="S1308" s="5"/>
      <c r="T1308" s="5"/>
      <c r="U1308" s="5"/>
      <c r="V1308" s="5"/>
      <c r="W1308" s="5"/>
      <c r="X1308" s="5"/>
      <c r="Y1308" s="5"/>
      <c r="Z1308" s="5"/>
    </row>
    <row r="1309" spans="1:26" ht="22.5" customHeight="1">
      <c r="A1309" s="306"/>
      <c r="B1309" s="116"/>
      <c r="C1309" s="121"/>
      <c r="D1309" s="455"/>
      <c r="E1309" s="433"/>
      <c r="F1309" s="329"/>
      <c r="G1309" s="94"/>
      <c r="H1309" s="71"/>
      <c r="I1309" s="71"/>
      <c r="J1309" s="71"/>
      <c r="K1309" s="71"/>
      <c r="L1309" s="71"/>
      <c r="M1309" s="71"/>
      <c r="N1309" s="71"/>
      <c r="O1309" s="71"/>
      <c r="P1309" s="5"/>
      <c r="Q1309" s="5"/>
      <c r="R1309" s="5"/>
      <c r="S1309" s="5"/>
      <c r="T1309" s="5"/>
      <c r="U1309" s="5"/>
      <c r="V1309" s="5"/>
      <c r="W1309" s="5"/>
      <c r="X1309" s="5"/>
      <c r="Y1309" s="5"/>
      <c r="Z1309" s="5"/>
    </row>
    <row r="1310" spans="1:26" ht="22.5" customHeight="1">
      <c r="A1310" s="687"/>
      <c r="B1310" s="116"/>
      <c r="C1310" s="121"/>
      <c r="D1310" s="455"/>
      <c r="E1310" s="433"/>
      <c r="F1310" s="329"/>
      <c r="G1310" s="94"/>
      <c r="H1310" s="71"/>
      <c r="I1310" s="71"/>
      <c r="J1310" s="71"/>
      <c r="K1310" s="71"/>
      <c r="L1310" s="71"/>
      <c r="M1310" s="426"/>
      <c r="N1310" s="426"/>
      <c r="O1310" s="426"/>
      <c r="P1310" s="5"/>
      <c r="Q1310" s="5"/>
      <c r="R1310" s="5"/>
      <c r="S1310" s="5"/>
      <c r="T1310" s="5"/>
      <c r="U1310" s="5"/>
      <c r="V1310" s="5"/>
      <c r="W1310" s="5"/>
      <c r="X1310" s="5"/>
      <c r="Y1310" s="5"/>
      <c r="Z1310" s="5"/>
    </row>
    <row r="1311" spans="1:26" ht="22.5" customHeight="1">
      <c r="A1311" s="471"/>
      <c r="B1311" s="405"/>
      <c r="C1311" s="110"/>
      <c r="D1311" s="663"/>
      <c r="E1311" s="451"/>
      <c r="F1311" s="140"/>
      <c r="G1311" s="140"/>
      <c r="H1311" s="141"/>
      <c r="I1311" s="141"/>
      <c r="J1311" s="141"/>
      <c r="K1311" s="141"/>
      <c r="L1311" s="141"/>
      <c r="M1311" s="426"/>
      <c r="N1311" s="426"/>
      <c r="O1311" s="426"/>
      <c r="P1311" s="5"/>
      <c r="Q1311" s="5"/>
      <c r="R1311" s="5"/>
      <c r="S1311" s="5"/>
      <c r="T1311" s="5"/>
      <c r="U1311" s="5"/>
      <c r="V1311" s="5"/>
      <c r="W1311" s="5"/>
      <c r="X1311" s="5"/>
      <c r="Y1311" s="5"/>
      <c r="Z1311" s="5"/>
    </row>
    <row r="1312" spans="1:26" ht="22.5" customHeight="1">
      <c r="A1312" s="34" t="s">
        <v>761</v>
      </c>
      <c r="B1312" s="34" t="s">
        <v>804</v>
      </c>
      <c r="C1312" s="318"/>
      <c r="D1312" s="319"/>
      <c r="E1312" s="628"/>
      <c r="F1312" s="53"/>
      <c r="G1312" s="629"/>
      <c r="H1312" s="419"/>
      <c r="I1312" s="209"/>
      <c r="J1312" s="209"/>
      <c r="K1312" s="209"/>
      <c r="L1312" s="209"/>
      <c r="M1312" s="428"/>
      <c r="N1312" s="428"/>
      <c r="O1312" s="428"/>
      <c r="P1312" s="5"/>
      <c r="Q1312" s="5"/>
      <c r="R1312" s="5"/>
      <c r="S1312" s="5"/>
      <c r="T1312" s="5"/>
      <c r="U1312" s="5"/>
      <c r="V1312" s="5"/>
      <c r="W1312" s="5"/>
      <c r="X1312" s="5"/>
      <c r="Y1312" s="5"/>
      <c r="Z1312" s="5"/>
    </row>
    <row r="1313" spans="1:26" ht="22.5" customHeight="1">
      <c r="A1313" s="66" t="s">
        <v>752</v>
      </c>
      <c r="B1313" s="615" t="s">
        <v>805</v>
      </c>
      <c r="C1313" s="422"/>
      <c r="D1313" s="423"/>
      <c r="E1313" s="534"/>
      <c r="F1313" s="70"/>
      <c r="G1313" s="535"/>
      <c r="H1313" s="425"/>
      <c r="I1313" s="426"/>
      <c r="J1313" s="426"/>
      <c r="K1313" s="426"/>
      <c r="L1313" s="426"/>
      <c r="M1313" s="428"/>
      <c r="N1313" s="428"/>
      <c r="O1313" s="428"/>
      <c r="P1313" s="5"/>
      <c r="Q1313" s="5"/>
      <c r="R1313" s="5"/>
      <c r="S1313" s="5"/>
      <c r="T1313" s="5"/>
      <c r="U1313" s="5"/>
      <c r="V1313" s="5"/>
      <c r="W1313" s="5"/>
      <c r="X1313" s="5"/>
      <c r="Y1313" s="5"/>
      <c r="Z1313" s="5"/>
    </row>
    <row r="1314" spans="1:26" ht="22.5" customHeight="1">
      <c r="A1314" s="66"/>
      <c r="B1314" s="421" t="s">
        <v>806</v>
      </c>
      <c r="C1314" s="422"/>
      <c r="D1314" s="423"/>
      <c r="E1314" s="534"/>
      <c r="F1314" s="70"/>
      <c r="G1314" s="535"/>
      <c r="H1314" s="425"/>
      <c r="I1314" s="426"/>
      <c r="J1314" s="426"/>
      <c r="K1314" s="426"/>
      <c r="L1314" s="426"/>
      <c r="M1314" s="428"/>
      <c r="N1314" s="428"/>
      <c r="O1314" s="428"/>
      <c r="P1314" s="5"/>
      <c r="Q1314" s="5"/>
      <c r="R1314" s="5"/>
      <c r="S1314" s="5"/>
      <c r="T1314" s="5"/>
      <c r="U1314" s="5"/>
      <c r="V1314" s="5"/>
      <c r="W1314" s="5"/>
      <c r="X1314" s="5"/>
      <c r="Y1314" s="5"/>
      <c r="Z1314" s="5"/>
    </row>
    <row r="1315" spans="1:26" ht="22.5" customHeight="1">
      <c r="A1315" s="66"/>
      <c r="B1315" s="421" t="s">
        <v>807</v>
      </c>
      <c r="C1315" s="422"/>
      <c r="D1315" s="423"/>
      <c r="E1315" s="70"/>
      <c r="F1315" s="429"/>
      <c r="G1315" s="535"/>
      <c r="H1315" s="425"/>
      <c r="I1315" s="426"/>
      <c r="J1315" s="426"/>
      <c r="K1315" s="426"/>
      <c r="L1315" s="426"/>
      <c r="M1315" s="420" t="s">
        <v>568</v>
      </c>
      <c r="N1315" s="428"/>
      <c r="O1315" s="428"/>
      <c r="P1315" s="5"/>
      <c r="Q1315" s="5"/>
      <c r="R1315" s="5"/>
      <c r="S1315" s="5"/>
      <c r="T1315" s="5"/>
      <c r="U1315" s="5"/>
      <c r="V1315" s="5"/>
      <c r="W1315" s="5"/>
      <c r="X1315" s="5"/>
      <c r="Y1315" s="5"/>
      <c r="Z1315" s="5"/>
    </row>
    <row r="1316" spans="1:26" ht="22.5" customHeight="1">
      <c r="A1316" s="77"/>
      <c r="B1316" s="79" t="s">
        <v>133</v>
      </c>
      <c r="C1316" s="465">
        <v>11</v>
      </c>
      <c r="D1316" s="455" t="s">
        <v>808</v>
      </c>
      <c r="E1316" s="70"/>
      <c r="F1316" s="424"/>
      <c r="G1316" s="70"/>
      <c r="H1316" s="71"/>
      <c r="I1316" s="71"/>
      <c r="J1316" s="71"/>
      <c r="K1316" s="71"/>
      <c r="L1316" s="71"/>
      <c r="M1316" s="94"/>
      <c r="N1316" s="94"/>
      <c r="O1316" s="94"/>
      <c r="P1316" s="5"/>
      <c r="Q1316" s="5"/>
      <c r="R1316" s="5"/>
      <c r="S1316" s="5"/>
      <c r="T1316" s="5"/>
      <c r="U1316" s="5"/>
      <c r="V1316" s="5"/>
      <c r="W1316" s="5"/>
      <c r="X1316" s="5"/>
      <c r="Y1316" s="5"/>
      <c r="Z1316" s="5"/>
    </row>
    <row r="1317" spans="1:26" ht="22.5" customHeight="1">
      <c r="A1317" s="434"/>
      <c r="B1317" s="79" t="s">
        <v>145</v>
      </c>
      <c r="C1317" s="465">
        <v>13</v>
      </c>
      <c r="D1317" s="455" t="s">
        <v>808</v>
      </c>
      <c r="E1317" s="70"/>
      <c r="F1317" s="424"/>
      <c r="G1317" s="70"/>
      <c r="H1317" s="71"/>
      <c r="I1317" s="71"/>
      <c r="J1317" s="71"/>
      <c r="K1317" s="71"/>
      <c r="L1317" s="71"/>
      <c r="M1317" s="71"/>
      <c r="N1317" s="71"/>
      <c r="O1317" s="71"/>
      <c r="P1317" s="5"/>
      <c r="Q1317" s="5"/>
      <c r="R1317" s="5"/>
      <c r="S1317" s="5"/>
      <c r="T1317" s="5"/>
      <c r="U1317" s="5"/>
      <c r="V1317" s="5"/>
      <c r="W1317" s="5"/>
      <c r="X1317" s="5"/>
      <c r="Y1317" s="5"/>
      <c r="Z1317" s="5"/>
    </row>
    <row r="1318" spans="1:26" ht="22.5" customHeight="1">
      <c r="A1318" s="402"/>
      <c r="B1318" s="79" t="s">
        <v>151</v>
      </c>
      <c r="C1318" s="465">
        <v>34</v>
      </c>
      <c r="D1318" s="455" t="s">
        <v>808</v>
      </c>
      <c r="E1318" s="433"/>
      <c r="F1318" s="329"/>
      <c r="G1318" s="70"/>
      <c r="H1318" s="71"/>
      <c r="I1318" s="71"/>
      <c r="J1318" s="71"/>
      <c r="K1318" s="71"/>
      <c r="L1318" s="71"/>
      <c r="M1318" s="71"/>
      <c r="N1318" s="71"/>
      <c r="O1318" s="71"/>
      <c r="P1318" s="5"/>
      <c r="Q1318" s="5"/>
      <c r="R1318" s="5"/>
      <c r="S1318" s="5"/>
      <c r="T1318" s="5"/>
      <c r="U1318" s="5"/>
      <c r="V1318" s="5"/>
      <c r="W1318" s="5"/>
      <c r="X1318" s="5"/>
      <c r="Y1318" s="5"/>
      <c r="Z1318" s="5"/>
    </row>
    <row r="1319" spans="1:26" ht="22.5" customHeight="1">
      <c r="A1319" s="435"/>
      <c r="B1319" s="79" t="s">
        <v>70</v>
      </c>
      <c r="C1319" s="465">
        <f>SUM(C1316:C1318)</f>
        <v>58</v>
      </c>
      <c r="D1319" s="455" t="s">
        <v>808</v>
      </c>
      <c r="E1319" s="433"/>
      <c r="F1319" s="329"/>
      <c r="G1319" s="94"/>
      <c r="H1319" s="71"/>
      <c r="I1319" s="71"/>
      <c r="J1319" s="71"/>
      <c r="K1319" s="71"/>
      <c r="L1319" s="71"/>
      <c r="M1319" s="71"/>
      <c r="N1319" s="71"/>
      <c r="O1319" s="71"/>
      <c r="P1319" s="5"/>
      <c r="Q1319" s="5"/>
      <c r="R1319" s="5"/>
      <c r="S1319" s="5"/>
      <c r="T1319" s="5"/>
      <c r="U1319" s="5"/>
      <c r="V1319" s="5"/>
      <c r="W1319" s="5"/>
      <c r="X1319" s="5"/>
      <c r="Y1319" s="5"/>
      <c r="Z1319" s="5"/>
    </row>
    <row r="1320" spans="1:26" ht="22.5" customHeight="1">
      <c r="A1320" s="306"/>
      <c r="B1320" s="116"/>
      <c r="C1320" s="121"/>
      <c r="D1320" s="455"/>
      <c r="E1320" s="433"/>
      <c r="F1320" s="329"/>
      <c r="G1320" s="94"/>
      <c r="H1320" s="71"/>
      <c r="I1320" s="71"/>
      <c r="J1320" s="71"/>
      <c r="K1320" s="71"/>
      <c r="L1320" s="71"/>
      <c r="M1320" s="71"/>
      <c r="N1320" s="71"/>
      <c r="O1320" s="71"/>
      <c r="P1320" s="5"/>
      <c r="Q1320" s="5"/>
      <c r="R1320" s="5"/>
      <c r="S1320" s="5"/>
      <c r="T1320" s="5"/>
      <c r="U1320" s="5"/>
      <c r="V1320" s="5"/>
      <c r="W1320" s="5"/>
      <c r="X1320" s="5"/>
      <c r="Y1320" s="5"/>
      <c r="Z1320" s="5"/>
    </row>
    <row r="1321" spans="1:26" ht="22.5" customHeight="1">
      <c r="A1321" s="66"/>
      <c r="B1321" s="421" t="s">
        <v>809</v>
      </c>
      <c r="C1321" s="422"/>
      <c r="D1321" s="423"/>
      <c r="E1321" s="70"/>
      <c r="F1321" s="424"/>
      <c r="G1321" s="429"/>
      <c r="H1321" s="425"/>
      <c r="I1321" s="426"/>
      <c r="J1321" s="426"/>
      <c r="K1321" s="426"/>
      <c r="L1321" s="426"/>
      <c r="M1321" s="420" t="s">
        <v>568</v>
      </c>
      <c r="N1321" s="428"/>
      <c r="O1321" s="428"/>
      <c r="P1321" s="5"/>
      <c r="Q1321" s="5"/>
      <c r="R1321" s="5"/>
      <c r="S1321" s="5"/>
      <c r="T1321" s="5"/>
      <c r="U1321" s="5"/>
      <c r="V1321" s="5"/>
      <c r="W1321" s="5"/>
      <c r="X1321" s="5"/>
      <c r="Y1321" s="5"/>
      <c r="Z1321" s="5"/>
    </row>
    <row r="1322" spans="1:26" ht="22.5" customHeight="1">
      <c r="A1322" s="77"/>
      <c r="B1322" s="79" t="s">
        <v>133</v>
      </c>
      <c r="C1322" s="465">
        <v>34</v>
      </c>
      <c r="D1322" s="455" t="s">
        <v>523</v>
      </c>
      <c r="E1322" s="70"/>
      <c r="F1322" s="424"/>
      <c r="G1322" s="70"/>
      <c r="H1322" s="71"/>
      <c r="I1322" s="71"/>
      <c r="J1322" s="71"/>
      <c r="K1322" s="71"/>
      <c r="L1322" s="71"/>
      <c r="M1322" s="94"/>
      <c r="N1322" s="94"/>
      <c r="O1322" s="94"/>
      <c r="P1322" s="5"/>
      <c r="Q1322" s="5"/>
      <c r="R1322" s="5"/>
      <c r="S1322" s="5"/>
      <c r="T1322" s="5"/>
      <c r="U1322" s="5"/>
      <c r="V1322" s="5"/>
      <c r="W1322" s="5"/>
      <c r="X1322" s="5"/>
      <c r="Y1322" s="5"/>
      <c r="Z1322" s="5"/>
    </row>
    <row r="1323" spans="1:26" ht="22.5" customHeight="1">
      <c r="A1323" s="434"/>
      <c r="B1323" s="79" t="s">
        <v>145</v>
      </c>
      <c r="C1323" s="465">
        <v>18</v>
      </c>
      <c r="D1323" s="455" t="s">
        <v>523</v>
      </c>
      <c r="E1323" s="70"/>
      <c r="F1323" s="424"/>
      <c r="G1323" s="70"/>
      <c r="H1323" s="71"/>
      <c r="I1323" s="71"/>
      <c r="J1323" s="71"/>
      <c r="K1323" s="71"/>
      <c r="L1323" s="71"/>
      <c r="M1323" s="71"/>
      <c r="N1323" s="71"/>
      <c r="O1323" s="71"/>
      <c r="P1323" s="5"/>
      <c r="Q1323" s="5"/>
      <c r="R1323" s="5"/>
      <c r="S1323" s="5"/>
      <c r="T1323" s="5"/>
      <c r="U1323" s="5"/>
      <c r="V1323" s="5"/>
      <c r="W1323" s="5"/>
      <c r="X1323" s="5"/>
      <c r="Y1323" s="5"/>
      <c r="Z1323" s="5"/>
    </row>
    <row r="1324" spans="1:26" ht="22.5" customHeight="1">
      <c r="A1324" s="402"/>
      <c r="B1324" s="79" t="s">
        <v>151</v>
      </c>
      <c r="C1324" s="465">
        <v>38</v>
      </c>
      <c r="D1324" s="455" t="s">
        <v>523</v>
      </c>
      <c r="E1324" s="433"/>
      <c r="F1324" s="329"/>
      <c r="G1324" s="94"/>
      <c r="H1324" s="71"/>
      <c r="I1324" s="71"/>
      <c r="J1324" s="71"/>
      <c r="K1324" s="71"/>
      <c r="L1324" s="71"/>
      <c r="M1324" s="71"/>
      <c r="N1324" s="71"/>
      <c r="O1324" s="71"/>
      <c r="P1324" s="5"/>
      <c r="Q1324" s="5"/>
      <c r="R1324" s="5"/>
      <c r="S1324" s="5"/>
      <c r="T1324" s="5"/>
      <c r="U1324" s="5"/>
      <c r="V1324" s="5"/>
      <c r="W1324" s="5"/>
      <c r="X1324" s="5"/>
      <c r="Y1324" s="5"/>
      <c r="Z1324" s="5"/>
    </row>
    <row r="1325" spans="1:26" ht="22.5" customHeight="1">
      <c r="A1325" s="435"/>
      <c r="B1325" s="79" t="s">
        <v>70</v>
      </c>
      <c r="C1325" s="465">
        <f>SUM(C1322:C1324)</f>
        <v>90</v>
      </c>
      <c r="D1325" s="455" t="s">
        <v>523</v>
      </c>
      <c r="E1325" s="433"/>
      <c r="F1325" s="329"/>
      <c r="G1325" s="94"/>
      <c r="H1325" s="71"/>
      <c r="I1325" s="71"/>
      <c r="J1325" s="71"/>
      <c r="K1325" s="71"/>
      <c r="L1325" s="71"/>
      <c r="M1325" s="71"/>
      <c r="N1325" s="71"/>
      <c r="O1325" s="71"/>
      <c r="P1325" s="5"/>
      <c r="Q1325" s="5"/>
      <c r="R1325" s="5"/>
      <c r="S1325" s="5"/>
      <c r="T1325" s="5"/>
      <c r="U1325" s="5"/>
      <c r="V1325" s="5"/>
      <c r="W1325" s="5"/>
      <c r="X1325" s="5"/>
      <c r="Y1325" s="5"/>
      <c r="Z1325" s="5"/>
    </row>
    <row r="1326" spans="1:26" ht="22.5" customHeight="1">
      <c r="A1326" s="306"/>
      <c r="B1326" s="116"/>
      <c r="C1326" s="121"/>
      <c r="D1326" s="455"/>
      <c r="E1326" s="433"/>
      <c r="F1326" s="329"/>
      <c r="G1326" s="94"/>
      <c r="H1326" s="71"/>
      <c r="I1326" s="71"/>
      <c r="J1326" s="71"/>
      <c r="K1326" s="71"/>
      <c r="L1326" s="71"/>
      <c r="M1326" s="71"/>
      <c r="N1326" s="71"/>
      <c r="O1326" s="71"/>
      <c r="P1326" s="5"/>
      <c r="Q1326" s="5"/>
      <c r="R1326" s="5"/>
      <c r="S1326" s="5"/>
      <c r="T1326" s="5"/>
      <c r="U1326" s="5"/>
      <c r="V1326" s="5"/>
      <c r="W1326" s="5"/>
      <c r="X1326" s="5"/>
      <c r="Y1326" s="5"/>
      <c r="Z1326" s="5"/>
    </row>
    <row r="1327" spans="1:26" ht="22.5" customHeight="1">
      <c r="A1327" s="66"/>
      <c r="B1327" s="421" t="s">
        <v>810</v>
      </c>
      <c r="C1327" s="422"/>
      <c r="D1327" s="423"/>
      <c r="E1327" s="70"/>
      <c r="F1327" s="424"/>
      <c r="G1327" s="429"/>
      <c r="H1327" s="425"/>
      <c r="I1327" s="426"/>
      <c r="J1327" s="426"/>
      <c r="K1327" s="426"/>
      <c r="L1327" s="426"/>
      <c r="M1327" s="420" t="s">
        <v>568</v>
      </c>
      <c r="N1327" s="428"/>
      <c r="O1327" s="428"/>
      <c r="P1327" s="5"/>
      <c r="Q1327" s="5"/>
      <c r="R1327" s="5"/>
      <c r="S1327" s="5"/>
      <c r="T1327" s="5"/>
      <c r="U1327" s="5"/>
      <c r="V1327" s="5"/>
      <c r="W1327" s="5"/>
      <c r="X1327" s="5"/>
      <c r="Y1327" s="5"/>
      <c r="Z1327" s="5"/>
    </row>
    <row r="1328" spans="1:26" ht="22.5" customHeight="1">
      <c r="A1328" s="77"/>
      <c r="B1328" s="79" t="s">
        <v>133</v>
      </c>
      <c r="C1328" s="465">
        <v>307</v>
      </c>
      <c r="D1328" s="455" t="s">
        <v>808</v>
      </c>
      <c r="E1328" s="70"/>
      <c r="F1328" s="424"/>
      <c r="G1328" s="70"/>
      <c r="H1328" s="71"/>
      <c r="I1328" s="71"/>
      <c r="J1328" s="71"/>
      <c r="K1328" s="71"/>
      <c r="L1328" s="71"/>
      <c r="M1328" s="94"/>
      <c r="N1328" s="94"/>
      <c r="O1328" s="94"/>
      <c r="P1328" s="5"/>
      <c r="Q1328" s="5"/>
      <c r="R1328" s="5"/>
      <c r="S1328" s="5"/>
      <c r="T1328" s="5"/>
      <c r="U1328" s="5"/>
      <c r="V1328" s="5"/>
      <c r="W1328" s="5"/>
      <c r="X1328" s="5"/>
      <c r="Y1328" s="5"/>
      <c r="Z1328" s="5"/>
    </row>
    <row r="1329" spans="1:26" ht="22.5" customHeight="1">
      <c r="A1329" s="434"/>
      <c r="B1329" s="79" t="s">
        <v>145</v>
      </c>
      <c r="C1329" s="465">
        <v>285</v>
      </c>
      <c r="D1329" s="455" t="s">
        <v>808</v>
      </c>
      <c r="E1329" s="70"/>
      <c r="F1329" s="424"/>
      <c r="G1329" s="70"/>
      <c r="H1329" s="71"/>
      <c r="I1329" s="71"/>
      <c r="J1329" s="71"/>
      <c r="K1329" s="71"/>
      <c r="L1329" s="71"/>
      <c r="M1329" s="71"/>
      <c r="N1329" s="71"/>
      <c r="O1329" s="71"/>
      <c r="P1329" s="5"/>
      <c r="Q1329" s="5"/>
      <c r="R1329" s="5"/>
      <c r="S1329" s="5"/>
      <c r="T1329" s="5"/>
      <c r="U1329" s="5"/>
      <c r="V1329" s="5"/>
      <c r="W1329" s="5"/>
      <c r="X1329" s="5"/>
      <c r="Y1329" s="5"/>
      <c r="Z1329" s="5"/>
    </row>
    <row r="1330" spans="1:26" ht="22.5" customHeight="1">
      <c r="A1330" s="402"/>
      <c r="B1330" s="79" t="s">
        <v>151</v>
      </c>
      <c r="C1330" s="465">
        <v>322</v>
      </c>
      <c r="D1330" s="455" t="s">
        <v>808</v>
      </c>
      <c r="E1330" s="433"/>
      <c r="F1330" s="329"/>
      <c r="G1330" s="94"/>
      <c r="H1330" s="71"/>
      <c r="I1330" s="71"/>
      <c r="J1330" s="71"/>
      <c r="K1330" s="71"/>
      <c r="L1330" s="71"/>
      <c r="M1330" s="71"/>
      <c r="N1330" s="71"/>
      <c r="O1330" s="71"/>
      <c r="P1330" s="5"/>
      <c r="Q1330" s="5"/>
      <c r="R1330" s="5"/>
      <c r="S1330" s="5"/>
      <c r="T1330" s="5"/>
      <c r="U1330" s="5"/>
      <c r="V1330" s="5"/>
      <c r="W1330" s="5"/>
      <c r="X1330" s="5"/>
      <c r="Y1330" s="5"/>
      <c r="Z1330" s="5"/>
    </row>
    <row r="1331" spans="1:26" ht="22.5" customHeight="1">
      <c r="A1331" s="435"/>
      <c r="B1331" s="79" t="s">
        <v>70</v>
      </c>
      <c r="C1331" s="465">
        <f>SUM(C1328:C1330)</f>
        <v>914</v>
      </c>
      <c r="D1331" s="455" t="s">
        <v>808</v>
      </c>
      <c r="E1331" s="433"/>
      <c r="F1331" s="329"/>
      <c r="G1331" s="94"/>
      <c r="H1331" s="71"/>
      <c r="I1331" s="71"/>
      <c r="J1331" s="71"/>
      <c r="K1331" s="71"/>
      <c r="L1331" s="71"/>
      <c r="M1331" s="71"/>
      <c r="N1331" s="71"/>
      <c r="O1331" s="71"/>
      <c r="P1331" s="5"/>
      <c r="Q1331" s="5"/>
      <c r="R1331" s="5"/>
      <c r="S1331" s="5"/>
      <c r="T1331" s="5"/>
      <c r="U1331" s="5"/>
      <c r="V1331" s="5"/>
      <c r="W1331" s="5"/>
      <c r="X1331" s="5"/>
      <c r="Y1331" s="5"/>
      <c r="Z1331" s="5"/>
    </row>
    <row r="1332" spans="1:26" ht="22.5" customHeight="1">
      <c r="A1332" s="306"/>
      <c r="B1332" s="116"/>
      <c r="C1332" s="121"/>
      <c r="D1332" s="455"/>
      <c r="E1332" s="433"/>
      <c r="F1332" s="329"/>
      <c r="G1332" s="94"/>
      <c r="H1332" s="71"/>
      <c r="I1332" s="71"/>
      <c r="J1332" s="71"/>
      <c r="K1332" s="71"/>
      <c r="L1332" s="71"/>
      <c r="M1332" s="71"/>
      <c r="N1332" s="71"/>
      <c r="O1332" s="71"/>
      <c r="P1332" s="5"/>
      <c r="Q1332" s="5"/>
      <c r="R1332" s="5"/>
      <c r="S1332" s="5"/>
      <c r="T1332" s="5"/>
      <c r="U1332" s="5"/>
      <c r="V1332" s="5"/>
      <c r="W1332" s="5"/>
      <c r="X1332" s="5"/>
      <c r="Y1332" s="5"/>
      <c r="Z1332" s="5"/>
    </row>
    <row r="1333" spans="1:26" ht="22.5" customHeight="1">
      <c r="A1333" s="66"/>
      <c r="B1333" s="421" t="s">
        <v>811</v>
      </c>
      <c r="C1333" s="422"/>
      <c r="D1333" s="423"/>
      <c r="E1333" s="70"/>
      <c r="F1333" s="424"/>
      <c r="G1333" s="429"/>
      <c r="H1333" s="425"/>
      <c r="I1333" s="426"/>
      <c r="J1333" s="426"/>
      <c r="K1333" s="426"/>
      <c r="L1333" s="426"/>
      <c r="M1333" s="420" t="s">
        <v>568</v>
      </c>
      <c r="N1333" s="428"/>
      <c r="O1333" s="428"/>
      <c r="P1333" s="5"/>
      <c r="Q1333" s="5"/>
      <c r="R1333" s="5"/>
      <c r="S1333" s="5"/>
      <c r="T1333" s="5"/>
      <c r="U1333" s="5"/>
      <c r="V1333" s="5"/>
      <c r="W1333" s="5"/>
      <c r="X1333" s="5"/>
      <c r="Y1333" s="5"/>
      <c r="Z1333" s="5"/>
    </row>
    <row r="1334" spans="1:26" ht="22.5" customHeight="1">
      <c r="A1334" s="77"/>
      <c r="B1334" s="79" t="s">
        <v>133</v>
      </c>
      <c r="C1334" s="465">
        <v>27300</v>
      </c>
      <c r="D1334" s="455" t="s">
        <v>523</v>
      </c>
      <c r="E1334" s="70"/>
      <c r="F1334" s="424"/>
      <c r="G1334" s="70"/>
      <c r="H1334" s="71"/>
      <c r="I1334" s="71"/>
      <c r="J1334" s="71"/>
      <c r="K1334" s="71"/>
      <c r="L1334" s="71"/>
      <c r="M1334" s="94"/>
      <c r="N1334" s="94"/>
      <c r="O1334" s="94"/>
      <c r="P1334" s="5"/>
      <c r="Q1334" s="5"/>
      <c r="R1334" s="5"/>
      <c r="S1334" s="5"/>
      <c r="T1334" s="5"/>
      <c r="U1334" s="5"/>
      <c r="V1334" s="5"/>
      <c r="W1334" s="5"/>
      <c r="X1334" s="5"/>
      <c r="Y1334" s="5"/>
      <c r="Z1334" s="5"/>
    </row>
    <row r="1335" spans="1:26" ht="22.5" customHeight="1">
      <c r="A1335" s="434"/>
      <c r="B1335" s="79" t="s">
        <v>145</v>
      </c>
      <c r="C1335" s="465">
        <v>29767</v>
      </c>
      <c r="D1335" s="455" t="s">
        <v>523</v>
      </c>
      <c r="E1335" s="70"/>
      <c r="F1335" s="424"/>
      <c r="G1335" s="70"/>
      <c r="H1335" s="71"/>
      <c r="I1335" s="71"/>
      <c r="J1335" s="71"/>
      <c r="K1335" s="71"/>
      <c r="L1335" s="71"/>
      <c r="M1335" s="71"/>
      <c r="N1335" s="71"/>
      <c r="O1335" s="71"/>
      <c r="P1335" s="5"/>
      <c r="Q1335" s="5"/>
      <c r="R1335" s="5"/>
      <c r="S1335" s="5"/>
      <c r="T1335" s="5"/>
      <c r="U1335" s="5"/>
      <c r="V1335" s="5"/>
      <c r="W1335" s="5"/>
      <c r="X1335" s="5"/>
      <c r="Y1335" s="5"/>
      <c r="Z1335" s="5"/>
    </row>
    <row r="1336" spans="1:26" ht="22.5" customHeight="1">
      <c r="A1336" s="402"/>
      <c r="B1336" s="79" t="s">
        <v>151</v>
      </c>
      <c r="C1336" s="465">
        <v>24279</v>
      </c>
      <c r="D1336" s="455" t="s">
        <v>523</v>
      </c>
      <c r="E1336" s="433"/>
      <c r="F1336" s="329"/>
      <c r="G1336" s="94"/>
      <c r="H1336" s="71"/>
      <c r="I1336" s="71"/>
      <c r="J1336" s="71"/>
      <c r="K1336" s="71"/>
      <c r="L1336" s="71"/>
      <c r="M1336" s="71"/>
      <c r="N1336" s="71"/>
      <c r="O1336" s="71"/>
      <c r="P1336" s="5"/>
      <c r="Q1336" s="5"/>
      <c r="R1336" s="5"/>
      <c r="S1336" s="5"/>
      <c r="T1336" s="5"/>
      <c r="U1336" s="5"/>
      <c r="V1336" s="5"/>
      <c r="W1336" s="5"/>
      <c r="X1336" s="5"/>
      <c r="Y1336" s="5"/>
      <c r="Z1336" s="5"/>
    </row>
    <row r="1337" spans="1:26" ht="22.5" customHeight="1">
      <c r="A1337" s="435"/>
      <c r="B1337" s="79" t="s">
        <v>70</v>
      </c>
      <c r="C1337" s="465">
        <f>SUM(C1334:C1336)</f>
        <v>81346</v>
      </c>
      <c r="D1337" s="455" t="s">
        <v>523</v>
      </c>
      <c r="E1337" s="433"/>
      <c r="F1337" s="329"/>
      <c r="G1337" s="94"/>
      <c r="H1337" s="71"/>
      <c r="I1337" s="71"/>
      <c r="J1337" s="71"/>
      <c r="K1337" s="71"/>
      <c r="L1337" s="71"/>
      <c r="M1337" s="71"/>
      <c r="N1337" s="71"/>
      <c r="O1337" s="71"/>
      <c r="P1337" s="5"/>
      <c r="Q1337" s="5"/>
      <c r="R1337" s="5"/>
      <c r="S1337" s="5"/>
      <c r="T1337" s="5"/>
      <c r="U1337" s="5"/>
      <c r="V1337" s="5"/>
      <c r="W1337" s="5"/>
      <c r="X1337" s="5"/>
      <c r="Y1337" s="5"/>
      <c r="Z1337" s="5"/>
    </row>
    <row r="1338" spans="1:26" ht="22.5" customHeight="1">
      <c r="A1338" s="306"/>
      <c r="B1338" s="116"/>
      <c r="C1338" s="121"/>
      <c r="D1338" s="455"/>
      <c r="E1338" s="433"/>
      <c r="F1338" s="329"/>
      <c r="G1338" s="94"/>
      <c r="H1338" s="71"/>
      <c r="I1338" s="71"/>
      <c r="J1338" s="71"/>
      <c r="K1338" s="71"/>
      <c r="L1338" s="71"/>
      <c r="M1338" s="71"/>
      <c r="N1338" s="71"/>
      <c r="O1338" s="71"/>
      <c r="P1338" s="5"/>
      <c r="Q1338" s="5"/>
      <c r="R1338" s="5"/>
      <c r="S1338" s="5"/>
      <c r="T1338" s="5"/>
      <c r="U1338" s="5"/>
      <c r="V1338" s="5"/>
      <c r="W1338" s="5"/>
      <c r="X1338" s="5"/>
      <c r="Y1338" s="5"/>
      <c r="Z1338" s="5"/>
    </row>
    <row r="1339" spans="1:26" ht="22.5" customHeight="1">
      <c r="A1339" s="66"/>
      <c r="B1339" s="421" t="s">
        <v>812</v>
      </c>
      <c r="C1339" s="422"/>
      <c r="D1339" s="423"/>
      <c r="E1339" s="70"/>
      <c r="F1339" s="424"/>
      <c r="G1339" s="429"/>
      <c r="H1339" s="425"/>
      <c r="I1339" s="426"/>
      <c r="J1339" s="426"/>
      <c r="K1339" s="426"/>
      <c r="L1339" s="426"/>
      <c r="M1339" s="420" t="s">
        <v>568</v>
      </c>
      <c r="N1339" s="428"/>
      <c r="O1339" s="428"/>
      <c r="P1339" s="5"/>
      <c r="Q1339" s="5"/>
      <c r="R1339" s="5"/>
      <c r="S1339" s="5"/>
      <c r="T1339" s="5"/>
      <c r="U1339" s="5"/>
      <c r="V1339" s="5"/>
      <c r="W1339" s="5"/>
      <c r="X1339" s="5"/>
      <c r="Y1339" s="5"/>
      <c r="Z1339" s="5"/>
    </row>
    <row r="1340" spans="1:26" ht="22.5" customHeight="1">
      <c r="A1340" s="77"/>
      <c r="B1340" s="79" t="s">
        <v>133</v>
      </c>
      <c r="C1340" s="465">
        <v>27300</v>
      </c>
      <c r="D1340" s="455" t="s">
        <v>523</v>
      </c>
      <c r="E1340" s="70"/>
      <c r="F1340" s="424"/>
      <c r="G1340" s="70"/>
      <c r="H1340" s="71"/>
      <c r="I1340" s="71"/>
      <c r="J1340" s="71"/>
      <c r="K1340" s="71"/>
      <c r="L1340" s="71"/>
      <c r="M1340" s="94"/>
      <c r="N1340" s="94"/>
      <c r="O1340" s="94"/>
      <c r="P1340" s="5"/>
      <c r="Q1340" s="5"/>
      <c r="R1340" s="5"/>
      <c r="S1340" s="5"/>
      <c r="T1340" s="5"/>
      <c r="U1340" s="5"/>
      <c r="V1340" s="5"/>
      <c r="W1340" s="5"/>
      <c r="X1340" s="5"/>
      <c r="Y1340" s="5"/>
      <c r="Z1340" s="5"/>
    </row>
    <row r="1341" spans="1:26" ht="22.5" customHeight="1">
      <c r="A1341" s="434"/>
      <c r="B1341" s="79" t="s">
        <v>145</v>
      </c>
      <c r="C1341" s="465">
        <v>43000</v>
      </c>
      <c r="D1341" s="455" t="s">
        <v>523</v>
      </c>
      <c r="E1341" s="70"/>
      <c r="F1341" s="424"/>
      <c r="G1341" s="70"/>
      <c r="H1341" s="71"/>
      <c r="I1341" s="71"/>
      <c r="J1341" s="71"/>
      <c r="K1341" s="71"/>
      <c r="L1341" s="71"/>
      <c r="M1341" s="71"/>
      <c r="N1341" s="71"/>
      <c r="O1341" s="71"/>
      <c r="P1341" s="5"/>
      <c r="Q1341" s="5"/>
      <c r="R1341" s="5"/>
      <c r="S1341" s="5"/>
      <c r="T1341" s="5"/>
      <c r="U1341" s="5"/>
      <c r="V1341" s="5"/>
      <c r="W1341" s="5"/>
      <c r="X1341" s="5"/>
      <c r="Y1341" s="5"/>
      <c r="Z1341" s="5"/>
    </row>
    <row r="1342" spans="1:26" ht="22.5" customHeight="1">
      <c r="A1342" s="402"/>
      <c r="B1342" s="79" t="s">
        <v>151</v>
      </c>
      <c r="C1342" s="465">
        <v>48571</v>
      </c>
      <c r="D1342" s="455" t="s">
        <v>523</v>
      </c>
      <c r="E1342" s="433"/>
      <c r="F1342" s="329"/>
      <c r="G1342" s="94"/>
      <c r="H1342" s="71"/>
      <c r="I1342" s="71"/>
      <c r="J1342" s="71"/>
      <c r="K1342" s="71"/>
      <c r="L1342" s="71"/>
      <c r="M1342" s="71"/>
      <c r="N1342" s="71"/>
      <c r="O1342" s="71"/>
      <c r="P1342" s="5"/>
      <c r="Q1342" s="5"/>
      <c r="R1342" s="5"/>
      <c r="S1342" s="5"/>
      <c r="T1342" s="5"/>
      <c r="U1342" s="5"/>
      <c r="V1342" s="5"/>
      <c r="W1342" s="5"/>
      <c r="X1342" s="5"/>
      <c r="Y1342" s="5"/>
      <c r="Z1342" s="5"/>
    </row>
    <row r="1343" spans="1:26" ht="22.5" customHeight="1">
      <c r="A1343" s="435"/>
      <c r="B1343" s="79" t="s">
        <v>70</v>
      </c>
      <c r="C1343" s="465">
        <f>SUM(C1340:C1342)</f>
        <v>118871</v>
      </c>
      <c r="D1343" s="455" t="s">
        <v>523</v>
      </c>
      <c r="E1343" s="433"/>
      <c r="F1343" s="329"/>
      <c r="G1343" s="94"/>
      <c r="H1343" s="71"/>
      <c r="I1343" s="71"/>
      <c r="J1343" s="71"/>
      <c r="K1343" s="71"/>
      <c r="L1343" s="71"/>
      <c r="M1343" s="71"/>
      <c r="N1343" s="71"/>
      <c r="O1343" s="71"/>
      <c r="P1343" s="5"/>
      <c r="Q1343" s="5"/>
      <c r="R1343" s="5"/>
      <c r="S1343" s="5"/>
      <c r="T1343" s="5"/>
      <c r="U1343" s="5"/>
      <c r="V1343" s="5"/>
      <c r="W1343" s="5"/>
      <c r="X1343" s="5"/>
      <c r="Y1343" s="5"/>
      <c r="Z1343" s="5"/>
    </row>
    <row r="1344" spans="1:26" ht="22.5" customHeight="1">
      <c r="A1344" s="653"/>
      <c r="B1344" s="197"/>
      <c r="C1344" s="655"/>
      <c r="D1344" s="656"/>
      <c r="E1344" s="658"/>
      <c r="F1344" s="659"/>
      <c r="G1344" s="335"/>
      <c r="H1344" s="203"/>
      <c r="I1344" s="203"/>
      <c r="J1344" s="203"/>
      <c r="K1344" s="203"/>
      <c r="L1344" s="203"/>
      <c r="M1344" s="71"/>
      <c r="N1344" s="71"/>
      <c r="O1344" s="71"/>
      <c r="P1344" s="5"/>
      <c r="Q1344" s="5"/>
      <c r="R1344" s="5"/>
      <c r="S1344" s="5"/>
      <c r="T1344" s="5"/>
      <c r="U1344" s="5"/>
      <c r="V1344" s="5"/>
      <c r="W1344" s="5"/>
      <c r="X1344" s="5"/>
      <c r="Y1344" s="5"/>
      <c r="Z1344" s="5"/>
    </row>
    <row r="1345" spans="1:26" ht="22.5" customHeight="1">
      <c r="A1345" s="471"/>
      <c r="B1345" s="405"/>
      <c r="C1345" s="110"/>
      <c r="D1345" s="663"/>
      <c r="E1345" s="451"/>
      <c r="F1345" s="452"/>
      <c r="G1345" s="140"/>
      <c r="H1345" s="141"/>
      <c r="I1345" s="141"/>
      <c r="J1345" s="141"/>
      <c r="K1345" s="141"/>
      <c r="L1345" s="141"/>
      <c r="M1345" s="71"/>
      <c r="N1345" s="71"/>
      <c r="O1345" s="71"/>
      <c r="P1345" s="5"/>
      <c r="Q1345" s="5"/>
      <c r="R1345" s="5"/>
      <c r="S1345" s="5"/>
      <c r="T1345" s="5"/>
      <c r="U1345" s="5"/>
      <c r="V1345" s="5"/>
      <c r="W1345" s="5"/>
      <c r="X1345" s="5"/>
      <c r="Y1345" s="5"/>
      <c r="Z1345" s="5"/>
    </row>
    <row r="1346" spans="1:26" ht="22.5" customHeight="1">
      <c r="A1346" s="34" t="s">
        <v>761</v>
      </c>
      <c r="B1346" s="292" t="s">
        <v>222</v>
      </c>
      <c r="C1346" s="318"/>
      <c r="D1346" s="319"/>
      <c r="E1346" s="53"/>
      <c r="F1346" s="418"/>
      <c r="G1346" s="418"/>
      <c r="H1346" s="419"/>
      <c r="I1346" s="209"/>
      <c r="J1346" s="209"/>
      <c r="K1346" s="209"/>
      <c r="L1346" s="209"/>
      <c r="M1346" s="420" t="s">
        <v>568</v>
      </c>
      <c r="N1346" s="428"/>
      <c r="O1346" s="428"/>
      <c r="P1346" s="5"/>
      <c r="Q1346" s="5"/>
      <c r="R1346" s="5"/>
      <c r="S1346" s="5"/>
      <c r="T1346" s="5"/>
      <c r="U1346" s="5"/>
      <c r="V1346" s="5"/>
      <c r="W1346" s="5"/>
      <c r="X1346" s="5"/>
      <c r="Y1346" s="5"/>
      <c r="Z1346" s="5"/>
    </row>
    <row r="1347" spans="1:26" ht="22.5" customHeight="1">
      <c r="A1347" s="66" t="s">
        <v>752</v>
      </c>
      <c r="B1347" s="79" t="s">
        <v>133</v>
      </c>
      <c r="C1347" s="465">
        <v>85</v>
      </c>
      <c r="D1347" s="455" t="s">
        <v>813</v>
      </c>
      <c r="E1347" s="70"/>
      <c r="F1347" s="424"/>
      <c r="G1347" s="70"/>
      <c r="H1347" s="71"/>
      <c r="I1347" s="71"/>
      <c r="J1347" s="71"/>
      <c r="K1347" s="71"/>
      <c r="L1347" s="71"/>
      <c r="M1347" s="94"/>
      <c r="N1347" s="94"/>
      <c r="O1347" s="94"/>
      <c r="P1347" s="5"/>
      <c r="Q1347" s="5"/>
      <c r="R1347" s="5"/>
      <c r="S1347" s="5"/>
      <c r="T1347" s="5"/>
      <c r="U1347" s="5"/>
      <c r="V1347" s="5"/>
      <c r="W1347" s="5"/>
      <c r="X1347" s="5"/>
      <c r="Y1347" s="5"/>
      <c r="Z1347" s="5"/>
    </row>
    <row r="1348" spans="1:26" ht="22.5" customHeight="1">
      <c r="A1348" s="434"/>
      <c r="B1348" s="79" t="s">
        <v>145</v>
      </c>
      <c r="C1348" s="465">
        <v>51</v>
      </c>
      <c r="D1348" s="455" t="s">
        <v>813</v>
      </c>
      <c r="E1348" s="70"/>
      <c r="F1348" s="424"/>
      <c r="G1348" s="70"/>
      <c r="H1348" s="71"/>
      <c r="I1348" s="71"/>
      <c r="J1348" s="71"/>
      <c r="K1348" s="71"/>
      <c r="L1348" s="71"/>
      <c r="M1348" s="71"/>
      <c r="N1348" s="71"/>
      <c r="O1348" s="71"/>
      <c r="P1348" s="5"/>
      <c r="Q1348" s="5"/>
      <c r="R1348" s="5"/>
      <c r="S1348" s="5"/>
      <c r="T1348" s="5"/>
      <c r="U1348" s="5"/>
      <c r="V1348" s="5"/>
      <c r="W1348" s="5"/>
      <c r="X1348" s="5"/>
      <c r="Y1348" s="5"/>
      <c r="Z1348" s="5"/>
    </row>
    <row r="1349" spans="1:26" ht="22.5" customHeight="1">
      <c r="A1349" s="402"/>
      <c r="B1349" s="79" t="s">
        <v>151</v>
      </c>
      <c r="C1349" s="465">
        <v>116</v>
      </c>
      <c r="D1349" s="455" t="s">
        <v>813</v>
      </c>
      <c r="E1349" s="433"/>
      <c r="F1349" s="329"/>
      <c r="G1349" s="94"/>
      <c r="H1349" s="71"/>
      <c r="I1349" s="71"/>
      <c r="J1349" s="71"/>
      <c r="K1349" s="71"/>
      <c r="L1349" s="71"/>
      <c r="M1349" s="71"/>
      <c r="N1349" s="71"/>
      <c r="O1349" s="71"/>
      <c r="P1349" s="5"/>
      <c r="Q1349" s="5"/>
      <c r="R1349" s="5"/>
      <c r="S1349" s="5"/>
      <c r="T1349" s="5"/>
      <c r="U1349" s="5"/>
      <c r="V1349" s="5"/>
      <c r="W1349" s="5"/>
      <c r="X1349" s="5"/>
      <c r="Y1349" s="5"/>
      <c r="Z1349" s="5"/>
    </row>
    <row r="1350" spans="1:26" ht="22.5" customHeight="1">
      <c r="A1350" s="435"/>
      <c r="B1350" s="79" t="s">
        <v>70</v>
      </c>
      <c r="C1350" s="465">
        <f>SUM(C1347:C1349)</f>
        <v>252</v>
      </c>
      <c r="D1350" s="455" t="s">
        <v>813</v>
      </c>
      <c r="E1350" s="433"/>
      <c r="F1350" s="329"/>
      <c r="G1350" s="94"/>
      <c r="H1350" s="71"/>
      <c r="I1350" s="71"/>
      <c r="J1350" s="71"/>
      <c r="K1350" s="71"/>
      <c r="L1350" s="71"/>
      <c r="M1350" s="71"/>
      <c r="N1350" s="71"/>
      <c r="O1350" s="71"/>
      <c r="P1350" s="5"/>
      <c r="Q1350" s="5"/>
      <c r="R1350" s="5"/>
      <c r="S1350" s="5"/>
      <c r="T1350" s="5"/>
      <c r="U1350" s="5"/>
      <c r="V1350" s="5"/>
      <c r="W1350" s="5"/>
      <c r="X1350" s="5"/>
      <c r="Y1350" s="5"/>
      <c r="Z1350" s="5"/>
    </row>
    <row r="1351" spans="1:26" ht="22.5" customHeight="1">
      <c r="A1351" s="306"/>
      <c r="B1351" s="116"/>
      <c r="C1351" s="121"/>
      <c r="D1351" s="455"/>
      <c r="E1351" s="433"/>
      <c r="F1351" s="329"/>
      <c r="G1351" s="94"/>
      <c r="H1351" s="71"/>
      <c r="I1351" s="71"/>
      <c r="J1351" s="71"/>
      <c r="K1351" s="71"/>
      <c r="L1351" s="71"/>
      <c r="M1351" s="71"/>
      <c r="N1351" s="71"/>
      <c r="O1351" s="71"/>
      <c r="P1351" s="5"/>
      <c r="Q1351" s="5"/>
      <c r="R1351" s="5"/>
      <c r="S1351" s="5"/>
      <c r="T1351" s="5"/>
      <c r="U1351" s="5"/>
      <c r="V1351" s="5"/>
      <c r="W1351" s="5"/>
      <c r="X1351" s="5"/>
      <c r="Y1351" s="5"/>
      <c r="Z1351" s="5"/>
    </row>
    <row r="1352" spans="1:26" ht="22.5" customHeight="1">
      <c r="A1352" s="66"/>
      <c r="B1352" s="421" t="s">
        <v>224</v>
      </c>
      <c r="C1352" s="422"/>
      <c r="D1352" s="423"/>
      <c r="E1352" s="70"/>
      <c r="F1352" s="429"/>
      <c r="G1352" s="535"/>
      <c r="H1352" s="425"/>
      <c r="I1352" s="426"/>
      <c r="J1352" s="426"/>
      <c r="K1352" s="426"/>
      <c r="L1352" s="426"/>
      <c r="M1352" s="420" t="s">
        <v>568</v>
      </c>
      <c r="N1352" s="420" t="s">
        <v>568</v>
      </c>
      <c r="O1352" s="420" t="s">
        <v>568</v>
      </c>
      <c r="P1352" s="5"/>
      <c r="Q1352" s="5"/>
      <c r="R1352" s="5"/>
      <c r="S1352" s="5"/>
      <c r="T1352" s="5"/>
      <c r="U1352" s="5"/>
      <c r="V1352" s="5"/>
      <c r="W1352" s="5"/>
      <c r="X1352" s="5"/>
      <c r="Y1352" s="5"/>
      <c r="Z1352" s="5"/>
    </row>
    <row r="1353" spans="1:26" ht="22.5" customHeight="1">
      <c r="A1353" s="77"/>
      <c r="B1353" s="79" t="s">
        <v>133</v>
      </c>
      <c r="C1353" s="465">
        <v>5</v>
      </c>
      <c r="D1353" s="455" t="s">
        <v>763</v>
      </c>
      <c r="E1353" s="70"/>
      <c r="F1353" s="424"/>
      <c r="G1353" s="70"/>
      <c r="H1353" s="71"/>
      <c r="I1353" s="71"/>
      <c r="J1353" s="71"/>
      <c r="K1353" s="71"/>
      <c r="L1353" s="71"/>
      <c r="M1353" s="94"/>
      <c r="N1353" s="94"/>
      <c r="O1353" s="94"/>
      <c r="P1353" s="5"/>
      <c r="Q1353" s="5"/>
      <c r="R1353" s="5"/>
      <c r="S1353" s="5"/>
      <c r="T1353" s="5"/>
      <c r="U1353" s="5"/>
      <c r="V1353" s="5"/>
      <c r="W1353" s="5"/>
      <c r="X1353" s="5"/>
      <c r="Y1353" s="5"/>
      <c r="Z1353" s="5"/>
    </row>
    <row r="1354" spans="1:26" ht="22.5" customHeight="1">
      <c r="A1354" s="434"/>
      <c r="B1354" s="79" t="s">
        <v>145</v>
      </c>
      <c r="C1354" s="465">
        <v>5</v>
      </c>
      <c r="D1354" s="455" t="s">
        <v>763</v>
      </c>
      <c r="E1354" s="433"/>
      <c r="F1354" s="329"/>
      <c r="G1354" s="70"/>
      <c r="H1354" s="71"/>
      <c r="I1354" s="71"/>
      <c r="J1354" s="71"/>
      <c r="K1354" s="71"/>
      <c r="L1354" s="71"/>
      <c r="M1354" s="71"/>
      <c r="N1354" s="71"/>
      <c r="O1354" s="71"/>
      <c r="P1354" s="5"/>
      <c r="Q1354" s="5"/>
      <c r="R1354" s="5"/>
      <c r="S1354" s="5"/>
      <c r="T1354" s="5"/>
      <c r="U1354" s="5"/>
      <c r="V1354" s="5"/>
      <c r="W1354" s="5"/>
      <c r="X1354" s="5"/>
      <c r="Y1354" s="5"/>
      <c r="Z1354" s="5"/>
    </row>
    <row r="1355" spans="1:26" ht="22.5" customHeight="1">
      <c r="A1355" s="402"/>
      <c r="B1355" s="79" t="s">
        <v>151</v>
      </c>
      <c r="C1355" s="465">
        <v>5</v>
      </c>
      <c r="D1355" s="455" t="s">
        <v>763</v>
      </c>
      <c r="E1355" s="433"/>
      <c r="F1355" s="329"/>
      <c r="G1355" s="70"/>
      <c r="H1355" s="71"/>
      <c r="I1355" s="71"/>
      <c r="J1355" s="71"/>
      <c r="K1355" s="71"/>
      <c r="L1355" s="71"/>
      <c r="M1355" s="71"/>
      <c r="N1355" s="71"/>
      <c r="O1355" s="71"/>
      <c r="P1355" s="5"/>
      <c r="Q1355" s="5"/>
      <c r="R1355" s="5"/>
      <c r="S1355" s="5"/>
      <c r="T1355" s="5"/>
      <c r="U1355" s="5"/>
      <c r="V1355" s="5"/>
      <c r="W1355" s="5"/>
      <c r="X1355" s="5"/>
      <c r="Y1355" s="5"/>
      <c r="Z1355" s="5"/>
    </row>
    <row r="1356" spans="1:26" ht="22.5" customHeight="1">
      <c r="A1356" s="435"/>
      <c r="B1356" s="79" t="s">
        <v>70</v>
      </c>
      <c r="C1356" s="465">
        <f>SUM(C1353:C1355)</f>
        <v>15</v>
      </c>
      <c r="D1356" s="455" t="s">
        <v>763</v>
      </c>
      <c r="E1356" s="433"/>
      <c r="F1356" s="329"/>
      <c r="G1356" s="94"/>
      <c r="H1356" s="71"/>
      <c r="I1356" s="71"/>
      <c r="J1356" s="71"/>
      <c r="K1356" s="71"/>
      <c r="L1356" s="71"/>
      <c r="M1356" s="71"/>
      <c r="N1356" s="71"/>
      <c r="O1356" s="71"/>
      <c r="P1356" s="5"/>
      <c r="Q1356" s="5"/>
      <c r="R1356" s="5"/>
      <c r="S1356" s="5"/>
      <c r="T1356" s="5"/>
      <c r="U1356" s="5"/>
      <c r="V1356" s="5"/>
      <c r="W1356" s="5"/>
      <c r="X1356" s="5"/>
      <c r="Y1356" s="5"/>
      <c r="Z1356" s="5"/>
    </row>
    <row r="1357" spans="1:26" ht="22.5" customHeight="1">
      <c r="A1357" s="306"/>
      <c r="B1357" s="116"/>
      <c r="C1357" s="121"/>
      <c r="D1357" s="455"/>
      <c r="E1357" s="433"/>
      <c r="F1357" s="329"/>
      <c r="G1357" s="94"/>
      <c r="H1357" s="71"/>
      <c r="I1357" s="71"/>
      <c r="J1357" s="71"/>
      <c r="K1357" s="71"/>
      <c r="L1357" s="71"/>
      <c r="M1357" s="71"/>
      <c r="N1357" s="71"/>
      <c r="O1357" s="71"/>
      <c r="P1357" s="5"/>
      <c r="Q1357" s="5"/>
      <c r="R1357" s="5"/>
      <c r="S1357" s="5"/>
      <c r="T1357" s="5"/>
      <c r="U1357" s="5"/>
      <c r="V1357" s="5"/>
      <c r="W1357" s="5"/>
      <c r="X1357" s="5"/>
      <c r="Y1357" s="5"/>
      <c r="Z1357" s="5"/>
    </row>
    <row r="1358" spans="1:26" ht="22.5" customHeight="1">
      <c r="A1358" s="66"/>
      <c r="B1358" s="421" t="s">
        <v>814</v>
      </c>
      <c r="C1358" s="422"/>
      <c r="D1358" s="423"/>
      <c r="E1358" s="534"/>
      <c r="F1358" s="70"/>
      <c r="G1358" s="535"/>
      <c r="H1358" s="425"/>
      <c r="I1358" s="426"/>
      <c r="J1358" s="426"/>
      <c r="K1358" s="426"/>
      <c r="L1358" s="426"/>
      <c r="M1358" s="428"/>
      <c r="N1358" s="428"/>
      <c r="O1358" s="428"/>
      <c r="P1358" s="5"/>
      <c r="Q1358" s="5"/>
      <c r="R1358" s="5"/>
      <c r="S1358" s="5"/>
      <c r="T1358" s="5"/>
      <c r="U1358" s="5"/>
      <c r="V1358" s="5"/>
      <c r="W1358" s="5"/>
      <c r="X1358" s="5"/>
      <c r="Y1358" s="5"/>
      <c r="Z1358" s="5"/>
    </row>
    <row r="1359" spans="1:26" ht="22.5" customHeight="1">
      <c r="A1359" s="66"/>
      <c r="B1359" s="421" t="s">
        <v>226</v>
      </c>
      <c r="C1359" s="422"/>
      <c r="D1359" s="423"/>
      <c r="E1359" s="70"/>
      <c r="F1359" s="424"/>
      <c r="G1359" s="429"/>
      <c r="H1359" s="425"/>
      <c r="I1359" s="426"/>
      <c r="J1359" s="426"/>
      <c r="K1359" s="426"/>
      <c r="L1359" s="426"/>
      <c r="M1359" s="420" t="s">
        <v>568</v>
      </c>
      <c r="N1359" s="420" t="s">
        <v>568</v>
      </c>
      <c r="O1359" s="420" t="s">
        <v>568</v>
      </c>
      <c r="P1359" s="5"/>
      <c r="Q1359" s="5"/>
      <c r="R1359" s="5"/>
      <c r="S1359" s="5"/>
      <c r="T1359" s="5"/>
      <c r="U1359" s="5"/>
      <c r="V1359" s="5"/>
      <c r="W1359" s="5"/>
      <c r="X1359" s="5"/>
      <c r="Y1359" s="5"/>
      <c r="Z1359" s="5"/>
    </row>
    <row r="1360" spans="1:26" ht="22.5" customHeight="1">
      <c r="A1360" s="77"/>
      <c r="B1360" s="79" t="s">
        <v>133</v>
      </c>
      <c r="C1360" s="465">
        <v>1000</v>
      </c>
      <c r="D1360" s="455" t="s">
        <v>523</v>
      </c>
      <c r="E1360" s="70"/>
      <c r="F1360" s="424"/>
      <c r="G1360" s="70"/>
      <c r="H1360" s="71"/>
      <c r="I1360" s="71"/>
      <c r="J1360" s="71"/>
      <c r="K1360" s="71"/>
      <c r="L1360" s="71"/>
      <c r="M1360" s="94"/>
      <c r="N1360" s="94"/>
      <c r="O1360" s="94"/>
      <c r="P1360" s="5"/>
      <c r="Q1360" s="5"/>
      <c r="R1360" s="5"/>
      <c r="S1360" s="5"/>
      <c r="T1360" s="5"/>
      <c r="U1360" s="5"/>
      <c r="V1360" s="5"/>
      <c r="W1360" s="5"/>
      <c r="X1360" s="5"/>
      <c r="Y1360" s="5"/>
      <c r="Z1360" s="5"/>
    </row>
    <row r="1361" spans="1:26" ht="22.5" customHeight="1">
      <c r="A1361" s="434"/>
      <c r="B1361" s="79" t="s">
        <v>145</v>
      </c>
      <c r="C1361" s="465">
        <v>300</v>
      </c>
      <c r="D1361" s="455" t="s">
        <v>523</v>
      </c>
      <c r="E1361" s="433"/>
      <c r="F1361" s="329"/>
      <c r="G1361" s="70"/>
      <c r="H1361" s="71"/>
      <c r="I1361" s="71"/>
      <c r="J1361" s="71"/>
      <c r="K1361" s="71"/>
      <c r="L1361" s="71"/>
      <c r="M1361" s="71"/>
      <c r="N1361" s="71"/>
      <c r="O1361" s="71"/>
      <c r="P1361" s="5"/>
      <c r="Q1361" s="5"/>
      <c r="R1361" s="5"/>
      <c r="S1361" s="5"/>
      <c r="T1361" s="5"/>
      <c r="U1361" s="5"/>
      <c r="V1361" s="5"/>
      <c r="W1361" s="5"/>
      <c r="X1361" s="5"/>
      <c r="Y1361" s="5"/>
      <c r="Z1361" s="5"/>
    </row>
    <row r="1362" spans="1:26" ht="22.5" customHeight="1">
      <c r="A1362" s="402"/>
      <c r="B1362" s="79" t="s">
        <v>151</v>
      </c>
      <c r="C1362" s="465">
        <v>300</v>
      </c>
      <c r="D1362" s="455" t="s">
        <v>523</v>
      </c>
      <c r="E1362" s="433"/>
      <c r="F1362" s="329"/>
      <c r="G1362" s="70"/>
      <c r="H1362" s="71"/>
      <c r="I1362" s="71"/>
      <c r="J1362" s="71"/>
      <c r="K1362" s="71"/>
      <c r="L1362" s="71"/>
      <c r="M1362" s="71"/>
      <c r="N1362" s="71"/>
      <c r="O1362" s="71"/>
      <c r="P1362" s="5"/>
      <c r="Q1362" s="5"/>
      <c r="R1362" s="5"/>
      <c r="S1362" s="5"/>
      <c r="T1362" s="5"/>
      <c r="U1362" s="5"/>
      <c r="V1362" s="5"/>
      <c r="W1362" s="5"/>
      <c r="X1362" s="5"/>
      <c r="Y1362" s="5"/>
      <c r="Z1362" s="5"/>
    </row>
    <row r="1363" spans="1:26" ht="22.5" customHeight="1">
      <c r="A1363" s="435"/>
      <c r="B1363" s="79" t="s">
        <v>70</v>
      </c>
      <c r="C1363" s="465">
        <f>SUM(C1360:C1362)</f>
        <v>1600</v>
      </c>
      <c r="D1363" s="455" t="s">
        <v>523</v>
      </c>
      <c r="E1363" s="433"/>
      <c r="F1363" s="329"/>
      <c r="G1363" s="94"/>
      <c r="H1363" s="71"/>
      <c r="I1363" s="71"/>
      <c r="J1363" s="71"/>
      <c r="K1363" s="71"/>
      <c r="L1363" s="71"/>
      <c r="M1363" s="71"/>
      <c r="N1363" s="71"/>
      <c r="O1363" s="71"/>
      <c r="P1363" s="5"/>
      <c r="Q1363" s="5"/>
      <c r="R1363" s="5"/>
      <c r="S1363" s="5"/>
      <c r="T1363" s="5"/>
      <c r="U1363" s="5"/>
      <c r="V1363" s="5"/>
      <c r="W1363" s="5"/>
      <c r="X1363" s="5"/>
      <c r="Y1363" s="5"/>
      <c r="Z1363" s="5"/>
    </row>
    <row r="1364" spans="1:26" ht="27.75" customHeight="1">
      <c r="A1364" s="133"/>
      <c r="B1364" s="79"/>
      <c r="C1364" s="121"/>
      <c r="D1364" s="134" t="s">
        <v>202</v>
      </c>
      <c r="E1364" s="45"/>
      <c r="F1364" s="45"/>
      <c r="G1364" s="45"/>
      <c r="H1364" s="45"/>
      <c r="I1364" s="45"/>
      <c r="J1364" s="45">
        <f t="shared" ref="J1364:J1404" si="48">SUM(E1364:I1364)</f>
        <v>0</v>
      </c>
      <c r="K1364" s="45" t="e">
        <f t="shared" ref="K1364:K1405" si="49">J1364/E1364</f>
        <v>#DIV/0!</v>
      </c>
      <c r="L1364" s="45"/>
      <c r="M1364" s="5"/>
      <c r="N1364" s="5"/>
      <c r="O1364" s="5"/>
      <c r="P1364" s="5"/>
      <c r="Q1364" s="5"/>
      <c r="R1364" s="5"/>
      <c r="S1364" s="5"/>
      <c r="T1364" s="5"/>
      <c r="U1364" s="5"/>
      <c r="V1364" s="5"/>
      <c r="W1364" s="5"/>
      <c r="X1364" s="5"/>
      <c r="Y1364" s="5"/>
      <c r="Z1364" s="5"/>
    </row>
    <row r="1365" spans="1:26" ht="27.75" customHeight="1">
      <c r="A1365" s="133"/>
      <c r="B1365" s="79"/>
      <c r="C1365" s="121"/>
      <c r="D1365" s="134" t="s">
        <v>205</v>
      </c>
      <c r="E1365" s="45"/>
      <c r="F1365" s="45"/>
      <c r="G1365" s="45"/>
      <c r="H1365" s="45"/>
      <c r="I1365" s="45"/>
      <c r="J1365" s="45">
        <f t="shared" si="48"/>
        <v>0</v>
      </c>
      <c r="K1365" s="45" t="e">
        <f t="shared" si="49"/>
        <v>#DIV/0!</v>
      </c>
      <c r="L1365" s="45"/>
      <c r="M1365" s="5"/>
      <c r="N1365" s="5"/>
      <c r="O1365" s="5"/>
      <c r="P1365" s="5"/>
      <c r="Q1365" s="5"/>
      <c r="R1365" s="5"/>
      <c r="S1365" s="5"/>
      <c r="T1365" s="5"/>
      <c r="U1365" s="5"/>
      <c r="V1365" s="5"/>
      <c r="W1365" s="5"/>
      <c r="X1365" s="5"/>
      <c r="Y1365" s="5"/>
      <c r="Z1365" s="5"/>
    </row>
    <row r="1366" spans="1:26" ht="27.75" customHeight="1">
      <c r="A1366" s="133"/>
      <c r="B1366" s="79"/>
      <c r="C1366" s="121"/>
      <c r="D1366" s="134" t="s">
        <v>210</v>
      </c>
      <c r="E1366" s="45"/>
      <c r="F1366" s="45"/>
      <c r="G1366" s="45"/>
      <c r="H1366" s="45"/>
      <c r="I1366" s="45"/>
      <c r="J1366" s="45">
        <f t="shared" si="48"/>
        <v>0</v>
      </c>
      <c r="K1366" s="45" t="e">
        <f t="shared" si="49"/>
        <v>#DIV/0!</v>
      </c>
      <c r="L1366" s="45"/>
      <c r="M1366" s="5"/>
      <c r="N1366" s="5"/>
      <c r="O1366" s="5"/>
      <c r="P1366" s="5"/>
      <c r="Q1366" s="5"/>
      <c r="R1366" s="5"/>
      <c r="S1366" s="5"/>
      <c r="T1366" s="5"/>
      <c r="U1366" s="5"/>
      <c r="V1366" s="5"/>
      <c r="W1366" s="5"/>
      <c r="X1366" s="5"/>
      <c r="Y1366" s="5"/>
      <c r="Z1366" s="5"/>
    </row>
    <row r="1367" spans="1:26" ht="27.75" customHeight="1">
      <c r="A1367" s="133"/>
      <c r="B1367" s="79"/>
      <c r="C1367" s="121"/>
      <c r="D1367" s="134" t="s">
        <v>213</v>
      </c>
      <c r="E1367" s="45"/>
      <c r="F1367" s="45"/>
      <c r="G1367" s="45"/>
      <c r="H1367" s="45"/>
      <c r="I1367" s="45"/>
      <c r="J1367" s="45">
        <f t="shared" si="48"/>
        <v>0</v>
      </c>
      <c r="K1367" s="45" t="e">
        <f t="shared" si="49"/>
        <v>#DIV/0!</v>
      </c>
      <c r="L1367" s="45"/>
      <c r="M1367" s="5"/>
      <c r="N1367" s="5"/>
      <c r="O1367" s="5"/>
      <c r="P1367" s="5"/>
      <c r="Q1367" s="5"/>
      <c r="R1367" s="5"/>
      <c r="S1367" s="5"/>
      <c r="T1367" s="5"/>
      <c r="U1367" s="5"/>
      <c r="V1367" s="5"/>
      <c r="W1367" s="5"/>
      <c r="X1367" s="5"/>
      <c r="Y1367" s="5"/>
      <c r="Z1367" s="5"/>
    </row>
    <row r="1368" spans="1:26" ht="27.75" customHeight="1">
      <c r="A1368" s="133"/>
      <c r="B1368" s="79"/>
      <c r="C1368" s="121"/>
      <c r="D1368" s="134" t="s">
        <v>216</v>
      </c>
      <c r="E1368" s="45"/>
      <c r="F1368" s="45"/>
      <c r="G1368" s="45"/>
      <c r="H1368" s="45"/>
      <c r="I1368" s="45"/>
      <c r="J1368" s="45">
        <f t="shared" si="48"/>
        <v>0</v>
      </c>
      <c r="K1368" s="45" t="e">
        <f t="shared" si="49"/>
        <v>#DIV/0!</v>
      </c>
      <c r="L1368" s="45"/>
      <c r="M1368" s="5"/>
      <c r="N1368" s="5"/>
      <c r="O1368" s="5"/>
      <c r="P1368" s="5"/>
      <c r="Q1368" s="5"/>
      <c r="R1368" s="5"/>
      <c r="S1368" s="5"/>
      <c r="T1368" s="5"/>
      <c r="U1368" s="5"/>
      <c r="V1368" s="5"/>
      <c r="W1368" s="5"/>
      <c r="X1368" s="5"/>
      <c r="Y1368" s="5"/>
      <c r="Z1368" s="5"/>
    </row>
    <row r="1369" spans="1:26" ht="27.75" customHeight="1">
      <c r="A1369" s="133"/>
      <c r="B1369" s="79"/>
      <c r="C1369" s="121"/>
      <c r="D1369" s="134" t="s">
        <v>218</v>
      </c>
      <c r="E1369" s="45"/>
      <c r="F1369" s="45"/>
      <c r="G1369" s="45"/>
      <c r="H1369" s="45"/>
      <c r="I1369" s="45"/>
      <c r="J1369" s="45">
        <f t="shared" si="48"/>
        <v>0</v>
      </c>
      <c r="K1369" s="45" t="e">
        <f t="shared" si="49"/>
        <v>#DIV/0!</v>
      </c>
      <c r="L1369" s="45"/>
      <c r="M1369" s="5"/>
      <c r="N1369" s="5"/>
      <c r="O1369" s="5"/>
      <c r="P1369" s="5"/>
      <c r="Q1369" s="5"/>
      <c r="R1369" s="5"/>
      <c r="S1369" s="5"/>
      <c r="T1369" s="5"/>
      <c r="U1369" s="5"/>
      <c r="V1369" s="5"/>
      <c r="W1369" s="5"/>
      <c r="X1369" s="5"/>
      <c r="Y1369" s="5"/>
      <c r="Z1369" s="5"/>
    </row>
    <row r="1370" spans="1:26" ht="27.75" customHeight="1">
      <c r="A1370" s="133"/>
      <c r="B1370" s="79"/>
      <c r="C1370" s="121"/>
      <c r="D1370" s="134" t="s">
        <v>220</v>
      </c>
      <c r="E1370" s="45"/>
      <c r="F1370" s="45"/>
      <c r="G1370" s="45"/>
      <c r="H1370" s="45"/>
      <c r="I1370" s="45"/>
      <c r="J1370" s="45">
        <f t="shared" si="48"/>
        <v>0</v>
      </c>
      <c r="K1370" s="45" t="e">
        <f t="shared" si="49"/>
        <v>#DIV/0!</v>
      </c>
      <c r="L1370" s="45"/>
      <c r="M1370" s="5"/>
      <c r="N1370" s="5"/>
      <c r="O1370" s="5"/>
      <c r="P1370" s="5"/>
      <c r="Q1370" s="5"/>
      <c r="R1370" s="5"/>
      <c r="S1370" s="5"/>
      <c r="T1370" s="5"/>
      <c r="U1370" s="5"/>
      <c r="V1370" s="5"/>
      <c r="W1370" s="5"/>
      <c r="X1370" s="5"/>
      <c r="Y1370" s="5"/>
      <c r="Z1370" s="5"/>
    </row>
    <row r="1371" spans="1:26" ht="27.75" customHeight="1">
      <c r="A1371" s="133"/>
      <c r="B1371" s="79"/>
      <c r="C1371" s="121"/>
      <c r="D1371" s="134" t="s">
        <v>223</v>
      </c>
      <c r="E1371" s="45"/>
      <c r="F1371" s="45"/>
      <c r="G1371" s="45"/>
      <c r="H1371" s="45"/>
      <c r="I1371" s="45"/>
      <c r="J1371" s="45">
        <f t="shared" si="48"/>
        <v>0</v>
      </c>
      <c r="K1371" s="45" t="e">
        <f t="shared" si="49"/>
        <v>#DIV/0!</v>
      </c>
      <c r="L1371" s="45"/>
      <c r="M1371" s="5"/>
      <c r="N1371" s="5"/>
      <c r="O1371" s="5"/>
      <c r="P1371" s="5"/>
      <c r="Q1371" s="5"/>
      <c r="R1371" s="5"/>
      <c r="S1371" s="5"/>
      <c r="T1371" s="5"/>
      <c r="U1371" s="5"/>
      <c r="V1371" s="5"/>
      <c r="W1371" s="5"/>
      <c r="X1371" s="5"/>
      <c r="Y1371" s="5"/>
      <c r="Z1371" s="5"/>
    </row>
    <row r="1372" spans="1:26" ht="27.75" customHeight="1">
      <c r="A1372" s="133"/>
      <c r="B1372" s="79"/>
      <c r="C1372" s="121"/>
      <c r="D1372" s="134" t="s">
        <v>225</v>
      </c>
      <c r="E1372" s="45"/>
      <c r="F1372" s="45"/>
      <c r="G1372" s="45"/>
      <c r="H1372" s="45"/>
      <c r="I1372" s="45"/>
      <c r="J1372" s="45">
        <f t="shared" si="48"/>
        <v>0</v>
      </c>
      <c r="K1372" s="45" t="e">
        <f t="shared" si="49"/>
        <v>#DIV/0!</v>
      </c>
      <c r="L1372" s="45"/>
      <c r="M1372" s="5"/>
      <c r="N1372" s="5"/>
      <c r="O1372" s="5"/>
      <c r="P1372" s="5"/>
      <c r="Q1372" s="5"/>
      <c r="R1372" s="5"/>
      <c r="S1372" s="5"/>
      <c r="T1372" s="5"/>
      <c r="U1372" s="5"/>
      <c r="V1372" s="5"/>
      <c r="W1372" s="5"/>
      <c r="X1372" s="5"/>
      <c r="Y1372" s="5"/>
      <c r="Z1372" s="5"/>
    </row>
    <row r="1373" spans="1:26" ht="27.75" customHeight="1">
      <c r="A1373" s="133"/>
      <c r="B1373" s="79"/>
      <c r="C1373" s="121"/>
      <c r="D1373" s="134" t="s">
        <v>227</v>
      </c>
      <c r="E1373" s="45"/>
      <c r="F1373" s="45"/>
      <c r="G1373" s="45"/>
      <c r="H1373" s="45"/>
      <c r="I1373" s="45"/>
      <c r="J1373" s="45">
        <f t="shared" si="48"/>
        <v>0</v>
      </c>
      <c r="K1373" s="45" t="e">
        <f t="shared" si="49"/>
        <v>#DIV/0!</v>
      </c>
      <c r="L1373" s="45"/>
      <c r="M1373" s="5"/>
      <c r="N1373" s="5"/>
      <c r="O1373" s="5"/>
      <c r="P1373" s="5"/>
      <c r="Q1373" s="5"/>
      <c r="R1373" s="5"/>
      <c r="S1373" s="5"/>
      <c r="T1373" s="5"/>
      <c r="U1373" s="5"/>
      <c r="V1373" s="5"/>
      <c r="W1373" s="5"/>
      <c r="X1373" s="5"/>
      <c r="Y1373" s="5"/>
      <c r="Z1373" s="5"/>
    </row>
    <row r="1374" spans="1:26" ht="27.75" customHeight="1">
      <c r="A1374" s="133"/>
      <c r="B1374" s="79"/>
      <c r="C1374" s="121"/>
      <c r="D1374" s="134" t="s">
        <v>229</v>
      </c>
      <c r="E1374" s="45"/>
      <c r="F1374" s="45"/>
      <c r="G1374" s="45"/>
      <c r="H1374" s="45"/>
      <c r="I1374" s="45"/>
      <c r="J1374" s="45">
        <f t="shared" si="48"/>
        <v>0</v>
      </c>
      <c r="K1374" s="45" t="e">
        <f t="shared" si="49"/>
        <v>#DIV/0!</v>
      </c>
      <c r="L1374" s="45"/>
      <c r="M1374" s="5"/>
      <c r="N1374" s="5"/>
      <c r="O1374" s="5"/>
      <c r="P1374" s="5"/>
      <c r="Q1374" s="5"/>
      <c r="R1374" s="5"/>
      <c r="S1374" s="5"/>
      <c r="T1374" s="5"/>
      <c r="U1374" s="5"/>
      <c r="V1374" s="5"/>
      <c r="W1374" s="5"/>
      <c r="X1374" s="5"/>
      <c r="Y1374" s="5"/>
      <c r="Z1374" s="5"/>
    </row>
    <row r="1375" spans="1:26" ht="27.75" customHeight="1">
      <c r="A1375" s="133"/>
      <c r="B1375" s="79"/>
      <c r="C1375" s="121"/>
      <c r="D1375" s="134" t="s">
        <v>234</v>
      </c>
      <c r="E1375" s="45"/>
      <c r="F1375" s="45"/>
      <c r="G1375" s="45"/>
      <c r="H1375" s="45"/>
      <c r="I1375" s="45"/>
      <c r="J1375" s="45">
        <f t="shared" si="48"/>
        <v>0</v>
      </c>
      <c r="K1375" s="45" t="e">
        <f t="shared" si="49"/>
        <v>#DIV/0!</v>
      </c>
      <c r="L1375" s="45"/>
      <c r="M1375" s="5"/>
      <c r="N1375" s="5"/>
      <c r="O1375" s="5"/>
      <c r="P1375" s="5"/>
      <c r="Q1375" s="5"/>
      <c r="R1375" s="5"/>
      <c r="S1375" s="5"/>
      <c r="T1375" s="5"/>
      <c r="U1375" s="5"/>
      <c r="V1375" s="5"/>
      <c r="W1375" s="5"/>
      <c r="X1375" s="5"/>
      <c r="Y1375" s="5"/>
      <c r="Z1375" s="5"/>
    </row>
    <row r="1376" spans="1:26" ht="27.75" customHeight="1">
      <c r="A1376" s="133"/>
      <c r="B1376" s="79"/>
      <c r="C1376" s="121"/>
      <c r="D1376" s="134" t="s">
        <v>236</v>
      </c>
      <c r="E1376" s="45"/>
      <c r="F1376" s="45"/>
      <c r="G1376" s="45"/>
      <c r="H1376" s="45"/>
      <c r="I1376" s="45"/>
      <c r="J1376" s="45">
        <f t="shared" si="48"/>
        <v>0</v>
      </c>
      <c r="K1376" s="45" t="e">
        <f t="shared" si="49"/>
        <v>#DIV/0!</v>
      </c>
      <c r="L1376" s="45"/>
      <c r="M1376" s="5"/>
      <c r="N1376" s="5"/>
      <c r="O1376" s="5"/>
      <c r="P1376" s="5"/>
      <c r="Q1376" s="5"/>
      <c r="R1376" s="5"/>
      <c r="S1376" s="5"/>
      <c r="T1376" s="5"/>
      <c r="U1376" s="5"/>
      <c r="V1376" s="5"/>
      <c r="W1376" s="5"/>
      <c r="X1376" s="5"/>
      <c r="Y1376" s="5"/>
      <c r="Z1376" s="5"/>
    </row>
    <row r="1377" spans="1:26" ht="27.75" customHeight="1">
      <c r="A1377" s="133"/>
      <c r="B1377" s="79"/>
      <c r="C1377" s="121"/>
      <c r="D1377" s="134" t="s">
        <v>241</v>
      </c>
      <c r="E1377" s="45"/>
      <c r="F1377" s="45"/>
      <c r="G1377" s="45"/>
      <c r="H1377" s="45"/>
      <c r="I1377" s="45"/>
      <c r="J1377" s="45">
        <f t="shared" si="48"/>
        <v>0</v>
      </c>
      <c r="K1377" s="45" t="e">
        <f t="shared" si="49"/>
        <v>#DIV/0!</v>
      </c>
      <c r="L1377" s="45"/>
      <c r="M1377" s="5"/>
      <c r="N1377" s="5"/>
      <c r="O1377" s="5"/>
      <c r="P1377" s="5"/>
      <c r="Q1377" s="5"/>
      <c r="R1377" s="5"/>
      <c r="S1377" s="5"/>
      <c r="T1377" s="5"/>
      <c r="U1377" s="5"/>
      <c r="V1377" s="5"/>
      <c r="W1377" s="5"/>
      <c r="X1377" s="5"/>
      <c r="Y1377" s="5"/>
      <c r="Z1377" s="5"/>
    </row>
    <row r="1378" spans="1:26" ht="27.75" customHeight="1">
      <c r="A1378" s="133"/>
      <c r="B1378" s="79"/>
      <c r="C1378" s="121"/>
      <c r="D1378" s="134" t="s">
        <v>243</v>
      </c>
      <c r="E1378" s="45"/>
      <c r="F1378" s="45"/>
      <c r="G1378" s="45"/>
      <c r="H1378" s="45"/>
      <c r="I1378" s="45"/>
      <c r="J1378" s="45">
        <f t="shared" si="48"/>
        <v>0</v>
      </c>
      <c r="K1378" s="45" t="e">
        <f t="shared" si="49"/>
        <v>#DIV/0!</v>
      </c>
      <c r="L1378" s="45"/>
      <c r="M1378" s="5"/>
      <c r="N1378" s="5"/>
      <c r="O1378" s="5"/>
      <c r="P1378" s="5"/>
      <c r="Q1378" s="5"/>
      <c r="R1378" s="5"/>
      <c r="S1378" s="5"/>
      <c r="T1378" s="5"/>
      <c r="U1378" s="5"/>
      <c r="V1378" s="5"/>
      <c r="W1378" s="5"/>
      <c r="X1378" s="5"/>
      <c r="Y1378" s="5"/>
      <c r="Z1378" s="5"/>
    </row>
    <row r="1379" spans="1:26" ht="27.75" customHeight="1">
      <c r="A1379" s="133"/>
      <c r="B1379" s="79"/>
      <c r="C1379" s="121"/>
      <c r="D1379" s="134" t="s">
        <v>246</v>
      </c>
      <c r="E1379" s="45"/>
      <c r="F1379" s="45"/>
      <c r="G1379" s="45"/>
      <c r="H1379" s="45"/>
      <c r="I1379" s="45"/>
      <c r="J1379" s="45">
        <f t="shared" si="48"/>
        <v>0</v>
      </c>
      <c r="K1379" s="45" t="e">
        <f t="shared" si="49"/>
        <v>#DIV/0!</v>
      </c>
      <c r="L1379" s="45"/>
      <c r="M1379" s="5"/>
      <c r="N1379" s="5"/>
      <c r="O1379" s="5"/>
      <c r="P1379" s="5"/>
      <c r="Q1379" s="5"/>
      <c r="R1379" s="5"/>
      <c r="S1379" s="5"/>
      <c r="T1379" s="5"/>
      <c r="U1379" s="5"/>
      <c r="V1379" s="5"/>
      <c r="W1379" s="5"/>
      <c r="X1379" s="5"/>
      <c r="Y1379" s="5"/>
      <c r="Z1379" s="5"/>
    </row>
    <row r="1380" spans="1:26" ht="27.75" customHeight="1">
      <c r="A1380" s="133"/>
      <c r="B1380" s="79"/>
      <c r="C1380" s="121"/>
      <c r="D1380" s="134" t="s">
        <v>249</v>
      </c>
      <c r="E1380" s="45"/>
      <c r="F1380" s="45"/>
      <c r="G1380" s="45"/>
      <c r="H1380" s="45"/>
      <c r="I1380" s="45"/>
      <c r="J1380" s="45">
        <f t="shared" si="48"/>
        <v>0</v>
      </c>
      <c r="K1380" s="45" t="e">
        <f t="shared" si="49"/>
        <v>#DIV/0!</v>
      </c>
      <c r="L1380" s="45"/>
      <c r="M1380" s="5"/>
      <c r="N1380" s="5"/>
      <c r="O1380" s="5"/>
      <c r="P1380" s="5"/>
      <c r="Q1380" s="5"/>
      <c r="R1380" s="5"/>
      <c r="S1380" s="5"/>
      <c r="T1380" s="5"/>
      <c r="U1380" s="5"/>
      <c r="V1380" s="5"/>
      <c r="W1380" s="5"/>
      <c r="X1380" s="5"/>
      <c r="Y1380" s="5"/>
      <c r="Z1380" s="5"/>
    </row>
    <row r="1381" spans="1:26" ht="27.75" customHeight="1">
      <c r="A1381" s="133"/>
      <c r="B1381" s="79"/>
      <c r="C1381" s="121"/>
      <c r="D1381" s="134" t="s">
        <v>253</v>
      </c>
      <c r="E1381" s="45"/>
      <c r="F1381" s="45"/>
      <c r="G1381" s="45"/>
      <c r="H1381" s="45"/>
      <c r="I1381" s="45"/>
      <c r="J1381" s="45">
        <f t="shared" si="48"/>
        <v>0</v>
      </c>
      <c r="K1381" s="45" t="e">
        <f t="shared" si="49"/>
        <v>#DIV/0!</v>
      </c>
      <c r="L1381" s="45"/>
      <c r="M1381" s="5"/>
      <c r="N1381" s="5"/>
      <c r="O1381" s="5"/>
      <c r="P1381" s="5"/>
      <c r="Q1381" s="5"/>
      <c r="R1381" s="5"/>
      <c r="S1381" s="5"/>
      <c r="T1381" s="5"/>
      <c r="U1381" s="5"/>
      <c r="V1381" s="5"/>
      <c r="W1381" s="5"/>
      <c r="X1381" s="5"/>
      <c r="Y1381" s="5"/>
      <c r="Z1381" s="5"/>
    </row>
    <row r="1382" spans="1:26" ht="27.75" customHeight="1">
      <c r="A1382" s="133"/>
      <c r="B1382" s="79"/>
      <c r="C1382" s="121"/>
      <c r="D1382" s="134" t="s">
        <v>256</v>
      </c>
      <c r="E1382" s="45"/>
      <c r="F1382" s="45"/>
      <c r="G1382" s="45"/>
      <c r="H1382" s="45"/>
      <c r="I1382" s="45"/>
      <c r="J1382" s="45">
        <f t="shared" si="48"/>
        <v>0</v>
      </c>
      <c r="K1382" s="45" t="e">
        <f t="shared" si="49"/>
        <v>#DIV/0!</v>
      </c>
      <c r="L1382" s="45"/>
      <c r="M1382" s="5"/>
      <c r="N1382" s="5"/>
      <c r="O1382" s="5"/>
      <c r="P1382" s="5"/>
      <c r="Q1382" s="5"/>
      <c r="R1382" s="5"/>
      <c r="S1382" s="5"/>
      <c r="T1382" s="5"/>
      <c r="U1382" s="5"/>
      <c r="V1382" s="5"/>
      <c r="W1382" s="5"/>
      <c r="X1382" s="5"/>
      <c r="Y1382" s="5"/>
      <c r="Z1382" s="5"/>
    </row>
    <row r="1383" spans="1:26" ht="27.75" customHeight="1">
      <c r="A1383" s="133"/>
      <c r="B1383" s="79"/>
      <c r="C1383" s="121"/>
      <c r="D1383" s="134" t="s">
        <v>259</v>
      </c>
      <c r="E1383" s="45"/>
      <c r="F1383" s="45"/>
      <c r="G1383" s="45"/>
      <c r="H1383" s="45"/>
      <c r="I1383" s="45"/>
      <c r="J1383" s="45">
        <f t="shared" si="48"/>
        <v>0</v>
      </c>
      <c r="K1383" s="45" t="e">
        <f t="shared" si="49"/>
        <v>#DIV/0!</v>
      </c>
      <c r="L1383" s="45"/>
      <c r="M1383" s="5"/>
      <c r="N1383" s="5"/>
      <c r="O1383" s="5"/>
      <c r="P1383" s="5"/>
      <c r="Q1383" s="5"/>
      <c r="R1383" s="5"/>
      <c r="S1383" s="5"/>
      <c r="T1383" s="5"/>
      <c r="U1383" s="5"/>
      <c r="V1383" s="5"/>
      <c r="W1383" s="5"/>
      <c r="X1383" s="5"/>
      <c r="Y1383" s="5"/>
      <c r="Z1383" s="5"/>
    </row>
    <row r="1384" spans="1:26" ht="27.75" customHeight="1">
      <c r="A1384" s="133"/>
      <c r="B1384" s="79"/>
      <c r="C1384" s="121"/>
      <c r="D1384" s="134" t="s">
        <v>261</v>
      </c>
      <c r="E1384" s="45"/>
      <c r="F1384" s="45"/>
      <c r="G1384" s="45"/>
      <c r="H1384" s="45"/>
      <c r="I1384" s="45"/>
      <c r="J1384" s="45">
        <f t="shared" si="48"/>
        <v>0</v>
      </c>
      <c r="K1384" s="45" t="e">
        <f t="shared" si="49"/>
        <v>#DIV/0!</v>
      </c>
      <c r="L1384" s="45"/>
      <c r="M1384" s="5"/>
      <c r="N1384" s="5"/>
      <c r="O1384" s="5"/>
      <c r="P1384" s="5"/>
      <c r="Q1384" s="5"/>
      <c r="R1384" s="5"/>
      <c r="S1384" s="5"/>
      <c r="T1384" s="5"/>
      <c r="U1384" s="5"/>
      <c r="V1384" s="5"/>
      <c r="W1384" s="5"/>
      <c r="X1384" s="5"/>
      <c r="Y1384" s="5"/>
      <c r="Z1384" s="5"/>
    </row>
    <row r="1385" spans="1:26" ht="27.75" customHeight="1">
      <c r="A1385" s="133"/>
      <c r="B1385" s="79"/>
      <c r="C1385" s="121"/>
      <c r="D1385" s="134" t="s">
        <v>263</v>
      </c>
      <c r="E1385" s="45"/>
      <c r="F1385" s="45"/>
      <c r="G1385" s="45"/>
      <c r="H1385" s="45"/>
      <c r="I1385" s="45"/>
      <c r="J1385" s="45">
        <f t="shared" si="48"/>
        <v>0</v>
      </c>
      <c r="K1385" s="45" t="e">
        <f t="shared" si="49"/>
        <v>#DIV/0!</v>
      </c>
      <c r="L1385" s="45"/>
      <c r="M1385" s="5"/>
      <c r="N1385" s="5"/>
      <c r="O1385" s="5"/>
      <c r="P1385" s="5"/>
      <c r="Q1385" s="5"/>
      <c r="R1385" s="5"/>
      <c r="S1385" s="5"/>
      <c r="T1385" s="5"/>
      <c r="U1385" s="5"/>
      <c r="V1385" s="5"/>
      <c r="W1385" s="5"/>
      <c r="X1385" s="5"/>
      <c r="Y1385" s="5"/>
      <c r="Z1385" s="5"/>
    </row>
    <row r="1386" spans="1:26" ht="27.75" customHeight="1">
      <c r="A1386" s="133"/>
      <c r="B1386" s="79"/>
      <c r="C1386" s="121"/>
      <c r="D1386" s="134" t="s">
        <v>265</v>
      </c>
      <c r="E1386" s="45"/>
      <c r="F1386" s="45"/>
      <c r="G1386" s="45"/>
      <c r="H1386" s="45"/>
      <c r="I1386" s="45"/>
      <c r="J1386" s="45">
        <f t="shared" si="48"/>
        <v>0</v>
      </c>
      <c r="K1386" s="45" t="e">
        <f t="shared" si="49"/>
        <v>#DIV/0!</v>
      </c>
      <c r="L1386" s="45"/>
      <c r="M1386" s="5"/>
      <c r="N1386" s="5"/>
      <c r="O1386" s="5"/>
      <c r="P1386" s="5"/>
      <c r="Q1386" s="5"/>
      <c r="R1386" s="5"/>
      <c r="S1386" s="5"/>
      <c r="T1386" s="5"/>
      <c r="U1386" s="5"/>
      <c r="V1386" s="5"/>
      <c r="W1386" s="5"/>
      <c r="X1386" s="5"/>
      <c r="Y1386" s="5"/>
      <c r="Z1386" s="5"/>
    </row>
    <row r="1387" spans="1:26" ht="27.75" customHeight="1">
      <c r="A1387" s="133"/>
      <c r="B1387" s="79"/>
      <c r="C1387" s="121"/>
      <c r="D1387" s="134" t="s">
        <v>269</v>
      </c>
      <c r="E1387" s="45"/>
      <c r="F1387" s="45"/>
      <c r="G1387" s="45"/>
      <c r="H1387" s="45"/>
      <c r="I1387" s="45"/>
      <c r="J1387" s="45">
        <f t="shared" si="48"/>
        <v>0</v>
      </c>
      <c r="K1387" s="45" t="e">
        <f t="shared" si="49"/>
        <v>#DIV/0!</v>
      </c>
      <c r="L1387" s="45"/>
      <c r="M1387" s="5"/>
      <c r="N1387" s="5"/>
      <c r="O1387" s="5"/>
      <c r="P1387" s="5"/>
      <c r="Q1387" s="5"/>
      <c r="R1387" s="5"/>
      <c r="S1387" s="5"/>
      <c r="T1387" s="5"/>
      <c r="U1387" s="5"/>
      <c r="V1387" s="5"/>
      <c r="W1387" s="5"/>
      <c r="X1387" s="5"/>
      <c r="Y1387" s="5"/>
      <c r="Z1387" s="5"/>
    </row>
    <row r="1388" spans="1:26" ht="27.75" customHeight="1">
      <c r="A1388" s="133"/>
      <c r="B1388" s="79"/>
      <c r="C1388" s="121"/>
      <c r="D1388" s="134" t="s">
        <v>274</v>
      </c>
      <c r="E1388" s="45"/>
      <c r="F1388" s="45"/>
      <c r="G1388" s="45"/>
      <c r="H1388" s="45"/>
      <c r="I1388" s="45"/>
      <c r="J1388" s="45">
        <f t="shared" si="48"/>
        <v>0</v>
      </c>
      <c r="K1388" s="45" t="e">
        <f t="shared" si="49"/>
        <v>#DIV/0!</v>
      </c>
      <c r="L1388" s="45"/>
      <c r="M1388" s="5"/>
      <c r="N1388" s="5"/>
      <c r="O1388" s="5"/>
      <c r="P1388" s="5"/>
      <c r="Q1388" s="5"/>
      <c r="R1388" s="5"/>
      <c r="S1388" s="5"/>
      <c r="T1388" s="5"/>
      <c r="U1388" s="5"/>
      <c r="V1388" s="5"/>
      <c r="W1388" s="5"/>
      <c r="X1388" s="5"/>
      <c r="Y1388" s="5"/>
      <c r="Z1388" s="5"/>
    </row>
    <row r="1389" spans="1:26" ht="27.75" customHeight="1">
      <c r="A1389" s="133"/>
      <c r="B1389" s="79"/>
      <c r="C1389" s="121"/>
      <c r="D1389" s="134" t="s">
        <v>277</v>
      </c>
      <c r="E1389" s="45"/>
      <c r="F1389" s="45"/>
      <c r="G1389" s="45"/>
      <c r="H1389" s="45"/>
      <c r="I1389" s="45"/>
      <c r="J1389" s="45">
        <f t="shared" si="48"/>
        <v>0</v>
      </c>
      <c r="K1389" s="45" t="e">
        <f t="shared" si="49"/>
        <v>#DIV/0!</v>
      </c>
      <c r="L1389" s="45"/>
      <c r="M1389" s="5"/>
      <c r="N1389" s="5"/>
      <c r="O1389" s="5"/>
      <c r="P1389" s="5"/>
      <c r="Q1389" s="5"/>
      <c r="R1389" s="5"/>
      <c r="S1389" s="5"/>
      <c r="T1389" s="5"/>
      <c r="U1389" s="5"/>
      <c r="V1389" s="5"/>
      <c r="W1389" s="5"/>
      <c r="X1389" s="5"/>
      <c r="Y1389" s="5"/>
      <c r="Z1389" s="5"/>
    </row>
    <row r="1390" spans="1:26" ht="27.75" customHeight="1">
      <c r="A1390" s="133"/>
      <c r="B1390" s="79"/>
      <c r="C1390" s="121"/>
      <c r="D1390" s="134" t="s">
        <v>279</v>
      </c>
      <c r="E1390" s="45"/>
      <c r="F1390" s="45"/>
      <c r="G1390" s="45"/>
      <c r="H1390" s="45"/>
      <c r="I1390" s="45"/>
      <c r="J1390" s="45">
        <f t="shared" si="48"/>
        <v>0</v>
      </c>
      <c r="K1390" s="45" t="e">
        <f t="shared" si="49"/>
        <v>#DIV/0!</v>
      </c>
      <c r="L1390" s="45"/>
      <c r="M1390" s="5"/>
      <c r="N1390" s="5"/>
      <c r="O1390" s="5"/>
      <c r="P1390" s="5"/>
      <c r="Q1390" s="5"/>
      <c r="R1390" s="5"/>
      <c r="S1390" s="5"/>
      <c r="T1390" s="5"/>
      <c r="U1390" s="5"/>
      <c r="V1390" s="5"/>
      <c r="W1390" s="5"/>
      <c r="X1390" s="5"/>
      <c r="Y1390" s="5"/>
      <c r="Z1390" s="5"/>
    </row>
    <row r="1391" spans="1:26" ht="27.75" customHeight="1">
      <c r="A1391" s="133"/>
      <c r="B1391" s="79"/>
      <c r="C1391" s="121"/>
      <c r="D1391" s="134" t="s">
        <v>283</v>
      </c>
      <c r="E1391" s="45"/>
      <c r="F1391" s="45"/>
      <c r="G1391" s="45"/>
      <c r="H1391" s="45"/>
      <c r="I1391" s="45"/>
      <c r="J1391" s="45">
        <f t="shared" si="48"/>
        <v>0</v>
      </c>
      <c r="K1391" s="45" t="e">
        <f t="shared" si="49"/>
        <v>#DIV/0!</v>
      </c>
      <c r="L1391" s="45"/>
      <c r="M1391" s="5"/>
      <c r="N1391" s="5"/>
      <c r="O1391" s="5"/>
      <c r="P1391" s="5"/>
      <c r="Q1391" s="5"/>
      <c r="R1391" s="5"/>
      <c r="S1391" s="5"/>
      <c r="T1391" s="5"/>
      <c r="U1391" s="5"/>
      <c r="V1391" s="5"/>
      <c r="W1391" s="5"/>
      <c r="X1391" s="5"/>
      <c r="Y1391" s="5"/>
      <c r="Z1391" s="5"/>
    </row>
    <row r="1392" spans="1:26" ht="27.75" customHeight="1">
      <c r="A1392" s="133"/>
      <c r="B1392" s="79"/>
      <c r="C1392" s="121"/>
      <c r="D1392" s="134" t="s">
        <v>285</v>
      </c>
      <c r="E1392" s="45"/>
      <c r="F1392" s="45"/>
      <c r="G1392" s="45"/>
      <c r="H1392" s="45"/>
      <c r="I1392" s="45"/>
      <c r="J1392" s="45">
        <f t="shared" si="48"/>
        <v>0</v>
      </c>
      <c r="K1392" s="45" t="e">
        <f t="shared" si="49"/>
        <v>#DIV/0!</v>
      </c>
      <c r="L1392" s="45"/>
      <c r="M1392" s="5"/>
      <c r="N1392" s="5"/>
      <c r="O1392" s="5"/>
      <c r="P1392" s="5"/>
      <c r="Q1392" s="5"/>
      <c r="R1392" s="5"/>
      <c r="S1392" s="5"/>
      <c r="T1392" s="5"/>
      <c r="U1392" s="5"/>
      <c r="V1392" s="5"/>
      <c r="W1392" s="5"/>
      <c r="X1392" s="5"/>
      <c r="Y1392" s="5"/>
      <c r="Z1392" s="5"/>
    </row>
    <row r="1393" spans="1:26" ht="27.75" customHeight="1">
      <c r="A1393" s="133"/>
      <c r="B1393" s="79"/>
      <c r="C1393" s="121"/>
      <c r="D1393" s="134" t="s">
        <v>287</v>
      </c>
      <c r="E1393" s="45"/>
      <c r="F1393" s="45"/>
      <c r="G1393" s="45"/>
      <c r="H1393" s="45"/>
      <c r="I1393" s="45"/>
      <c r="J1393" s="45">
        <f t="shared" si="48"/>
        <v>0</v>
      </c>
      <c r="K1393" s="45" t="e">
        <f t="shared" si="49"/>
        <v>#DIV/0!</v>
      </c>
      <c r="L1393" s="45"/>
      <c r="M1393" s="5"/>
      <c r="N1393" s="5"/>
      <c r="O1393" s="5"/>
      <c r="P1393" s="5"/>
      <c r="Q1393" s="5"/>
      <c r="R1393" s="5"/>
      <c r="S1393" s="5"/>
      <c r="T1393" s="5"/>
      <c r="U1393" s="5"/>
      <c r="V1393" s="5"/>
      <c r="W1393" s="5"/>
      <c r="X1393" s="5"/>
      <c r="Y1393" s="5"/>
      <c r="Z1393" s="5"/>
    </row>
    <row r="1394" spans="1:26" ht="27.75" customHeight="1">
      <c r="A1394" s="133"/>
      <c r="B1394" s="79"/>
      <c r="C1394" s="121"/>
      <c r="D1394" s="134" t="s">
        <v>289</v>
      </c>
      <c r="E1394" s="45"/>
      <c r="F1394" s="45"/>
      <c r="G1394" s="45"/>
      <c r="H1394" s="45"/>
      <c r="I1394" s="45"/>
      <c r="J1394" s="45">
        <f t="shared" si="48"/>
        <v>0</v>
      </c>
      <c r="K1394" s="45" t="e">
        <f t="shared" si="49"/>
        <v>#DIV/0!</v>
      </c>
      <c r="L1394" s="45"/>
      <c r="M1394" s="5"/>
      <c r="N1394" s="5"/>
      <c r="O1394" s="5"/>
      <c r="P1394" s="5"/>
      <c r="Q1394" s="5"/>
      <c r="R1394" s="5"/>
      <c r="S1394" s="5"/>
      <c r="T1394" s="5"/>
      <c r="U1394" s="5"/>
      <c r="V1394" s="5"/>
      <c r="W1394" s="5"/>
      <c r="X1394" s="5"/>
      <c r="Y1394" s="5"/>
      <c r="Z1394" s="5"/>
    </row>
    <row r="1395" spans="1:26" ht="27.75" customHeight="1">
      <c r="A1395" s="133"/>
      <c r="B1395" s="79"/>
      <c r="C1395" s="121"/>
      <c r="D1395" s="134" t="s">
        <v>291</v>
      </c>
      <c r="E1395" s="45"/>
      <c r="F1395" s="45"/>
      <c r="G1395" s="45"/>
      <c r="H1395" s="45"/>
      <c r="I1395" s="45"/>
      <c r="J1395" s="45">
        <f t="shared" si="48"/>
        <v>0</v>
      </c>
      <c r="K1395" s="45" t="e">
        <f t="shared" si="49"/>
        <v>#DIV/0!</v>
      </c>
      <c r="L1395" s="45"/>
      <c r="M1395" s="5"/>
      <c r="N1395" s="5"/>
      <c r="O1395" s="5"/>
      <c r="P1395" s="5"/>
      <c r="Q1395" s="5"/>
      <c r="R1395" s="5"/>
      <c r="S1395" s="5"/>
      <c r="T1395" s="5"/>
      <c r="U1395" s="5"/>
      <c r="V1395" s="5"/>
      <c r="W1395" s="5"/>
      <c r="X1395" s="5"/>
      <c r="Y1395" s="5"/>
      <c r="Z1395" s="5"/>
    </row>
    <row r="1396" spans="1:26" ht="27.75" customHeight="1">
      <c r="A1396" s="133"/>
      <c r="B1396" s="79"/>
      <c r="C1396" s="121"/>
      <c r="D1396" s="134" t="s">
        <v>293</v>
      </c>
      <c r="E1396" s="45"/>
      <c r="F1396" s="45"/>
      <c r="G1396" s="45"/>
      <c r="H1396" s="45"/>
      <c r="I1396" s="45"/>
      <c r="J1396" s="45">
        <f t="shared" si="48"/>
        <v>0</v>
      </c>
      <c r="K1396" s="45" t="e">
        <f t="shared" si="49"/>
        <v>#DIV/0!</v>
      </c>
      <c r="L1396" s="45"/>
      <c r="M1396" s="5"/>
      <c r="N1396" s="5"/>
      <c r="O1396" s="5"/>
      <c r="P1396" s="5"/>
      <c r="Q1396" s="5"/>
      <c r="R1396" s="5"/>
      <c r="S1396" s="5"/>
      <c r="T1396" s="5"/>
      <c r="U1396" s="5"/>
      <c r="V1396" s="5"/>
      <c r="W1396" s="5"/>
      <c r="X1396" s="5"/>
      <c r="Y1396" s="5"/>
      <c r="Z1396" s="5"/>
    </row>
    <row r="1397" spans="1:26" ht="27.75" customHeight="1">
      <c r="A1397" s="133"/>
      <c r="B1397" s="79"/>
      <c r="C1397" s="121"/>
      <c r="D1397" s="134" t="s">
        <v>295</v>
      </c>
      <c r="E1397" s="45"/>
      <c r="F1397" s="45"/>
      <c r="G1397" s="45"/>
      <c r="H1397" s="45"/>
      <c r="I1397" s="45"/>
      <c r="J1397" s="45">
        <f t="shared" si="48"/>
        <v>0</v>
      </c>
      <c r="K1397" s="45" t="e">
        <f t="shared" si="49"/>
        <v>#DIV/0!</v>
      </c>
      <c r="L1397" s="45"/>
      <c r="M1397" s="5"/>
      <c r="N1397" s="5"/>
      <c r="O1397" s="5"/>
      <c r="P1397" s="5"/>
      <c r="Q1397" s="5"/>
      <c r="R1397" s="5"/>
      <c r="S1397" s="5"/>
      <c r="T1397" s="5"/>
      <c r="U1397" s="5"/>
      <c r="V1397" s="5"/>
      <c r="W1397" s="5"/>
      <c r="X1397" s="5"/>
      <c r="Y1397" s="5"/>
      <c r="Z1397" s="5"/>
    </row>
    <row r="1398" spans="1:26" ht="27.75" customHeight="1">
      <c r="A1398" s="133"/>
      <c r="B1398" s="79"/>
      <c r="C1398" s="121"/>
      <c r="D1398" s="134" t="s">
        <v>297</v>
      </c>
      <c r="E1398" s="45"/>
      <c r="F1398" s="45"/>
      <c r="G1398" s="45"/>
      <c r="H1398" s="45"/>
      <c r="I1398" s="45"/>
      <c r="J1398" s="45">
        <f t="shared" si="48"/>
        <v>0</v>
      </c>
      <c r="K1398" s="45" t="e">
        <f t="shared" si="49"/>
        <v>#DIV/0!</v>
      </c>
      <c r="L1398" s="45"/>
      <c r="M1398" s="5"/>
      <c r="N1398" s="5"/>
      <c r="O1398" s="5"/>
      <c r="P1398" s="5"/>
      <c r="Q1398" s="5"/>
      <c r="R1398" s="5"/>
      <c r="S1398" s="5"/>
      <c r="T1398" s="5"/>
      <c r="U1398" s="5"/>
      <c r="V1398" s="5"/>
      <c r="W1398" s="5"/>
      <c r="X1398" s="5"/>
      <c r="Y1398" s="5"/>
      <c r="Z1398" s="5"/>
    </row>
    <row r="1399" spans="1:26" ht="27.75" customHeight="1">
      <c r="A1399" s="133"/>
      <c r="B1399" s="79"/>
      <c r="C1399" s="121"/>
      <c r="D1399" s="134" t="s">
        <v>299</v>
      </c>
      <c r="E1399" s="45"/>
      <c r="F1399" s="45"/>
      <c r="G1399" s="45"/>
      <c r="H1399" s="45"/>
      <c r="I1399" s="45"/>
      <c r="J1399" s="45">
        <f t="shared" si="48"/>
        <v>0</v>
      </c>
      <c r="K1399" s="45" t="e">
        <f t="shared" si="49"/>
        <v>#DIV/0!</v>
      </c>
      <c r="L1399" s="45"/>
      <c r="M1399" s="5"/>
      <c r="N1399" s="5"/>
      <c r="O1399" s="5"/>
      <c r="P1399" s="5"/>
      <c r="Q1399" s="5"/>
      <c r="R1399" s="5"/>
      <c r="S1399" s="5"/>
      <c r="T1399" s="5"/>
      <c r="U1399" s="5"/>
      <c r="V1399" s="5"/>
      <c r="W1399" s="5"/>
      <c r="X1399" s="5"/>
      <c r="Y1399" s="5"/>
      <c r="Z1399" s="5"/>
    </row>
    <row r="1400" spans="1:26" ht="27.75" customHeight="1">
      <c r="A1400" s="133"/>
      <c r="B1400" s="79"/>
      <c r="C1400" s="121"/>
      <c r="D1400" s="134" t="s">
        <v>301</v>
      </c>
      <c r="E1400" s="45"/>
      <c r="F1400" s="45"/>
      <c r="G1400" s="45"/>
      <c r="H1400" s="45"/>
      <c r="I1400" s="45"/>
      <c r="J1400" s="45">
        <f t="shared" si="48"/>
        <v>0</v>
      </c>
      <c r="K1400" s="45" t="e">
        <f t="shared" si="49"/>
        <v>#DIV/0!</v>
      </c>
      <c r="L1400" s="45"/>
      <c r="M1400" s="5"/>
      <c r="N1400" s="5"/>
      <c r="O1400" s="5"/>
      <c r="P1400" s="5"/>
      <c r="Q1400" s="5"/>
      <c r="R1400" s="5"/>
      <c r="S1400" s="5"/>
      <c r="T1400" s="5"/>
      <c r="U1400" s="5"/>
      <c r="V1400" s="5"/>
      <c r="W1400" s="5"/>
      <c r="X1400" s="5"/>
      <c r="Y1400" s="5"/>
      <c r="Z1400" s="5"/>
    </row>
    <row r="1401" spans="1:26" ht="27.75" customHeight="1">
      <c r="A1401" s="133"/>
      <c r="B1401" s="79"/>
      <c r="C1401" s="121"/>
      <c r="D1401" s="134" t="s">
        <v>302</v>
      </c>
      <c r="E1401" s="45"/>
      <c r="F1401" s="45"/>
      <c r="G1401" s="45"/>
      <c r="H1401" s="45"/>
      <c r="I1401" s="45"/>
      <c r="J1401" s="45">
        <f t="shared" si="48"/>
        <v>0</v>
      </c>
      <c r="K1401" s="45" t="e">
        <f t="shared" si="49"/>
        <v>#DIV/0!</v>
      </c>
      <c r="L1401" s="45"/>
      <c r="M1401" s="5"/>
      <c r="N1401" s="5"/>
      <c r="O1401" s="5"/>
      <c r="P1401" s="5"/>
      <c r="Q1401" s="5"/>
      <c r="R1401" s="5"/>
      <c r="S1401" s="5"/>
      <c r="T1401" s="5"/>
      <c r="U1401" s="5"/>
      <c r="V1401" s="5"/>
      <c r="W1401" s="5"/>
      <c r="X1401" s="5"/>
      <c r="Y1401" s="5"/>
      <c r="Z1401" s="5"/>
    </row>
    <row r="1402" spans="1:26" ht="27.75" customHeight="1">
      <c r="A1402" s="133"/>
      <c r="B1402" s="79"/>
      <c r="C1402" s="121"/>
      <c r="D1402" s="134" t="s">
        <v>304</v>
      </c>
      <c r="E1402" s="45"/>
      <c r="F1402" s="45"/>
      <c r="G1402" s="45"/>
      <c r="H1402" s="45"/>
      <c r="I1402" s="45"/>
      <c r="J1402" s="45">
        <f t="shared" si="48"/>
        <v>0</v>
      </c>
      <c r="K1402" s="45" t="e">
        <f t="shared" si="49"/>
        <v>#DIV/0!</v>
      </c>
      <c r="L1402" s="45"/>
      <c r="M1402" s="5"/>
      <c r="N1402" s="5"/>
      <c r="O1402" s="5"/>
      <c r="P1402" s="5"/>
      <c r="Q1402" s="5"/>
      <c r="R1402" s="5"/>
      <c r="S1402" s="5"/>
      <c r="T1402" s="5"/>
      <c r="U1402" s="5"/>
      <c r="V1402" s="5"/>
      <c r="W1402" s="5"/>
      <c r="X1402" s="5"/>
      <c r="Y1402" s="5"/>
      <c r="Z1402" s="5"/>
    </row>
    <row r="1403" spans="1:26" ht="27.75" customHeight="1">
      <c r="A1403" s="133"/>
      <c r="B1403" s="79"/>
      <c r="C1403" s="121"/>
      <c r="D1403" s="134" t="s">
        <v>306</v>
      </c>
      <c r="E1403" s="45"/>
      <c r="F1403" s="45"/>
      <c r="G1403" s="45"/>
      <c r="H1403" s="45"/>
      <c r="I1403" s="45"/>
      <c r="J1403" s="45">
        <f t="shared" si="48"/>
        <v>0</v>
      </c>
      <c r="K1403" s="45" t="e">
        <f t="shared" si="49"/>
        <v>#DIV/0!</v>
      </c>
      <c r="L1403" s="45"/>
      <c r="M1403" s="5"/>
      <c r="N1403" s="5"/>
      <c r="O1403" s="5"/>
      <c r="P1403" s="5"/>
      <c r="Q1403" s="5"/>
      <c r="R1403" s="5"/>
      <c r="S1403" s="5"/>
      <c r="T1403" s="5"/>
      <c r="U1403" s="5"/>
      <c r="V1403" s="5"/>
      <c r="W1403" s="5"/>
      <c r="X1403" s="5"/>
      <c r="Y1403" s="5"/>
      <c r="Z1403" s="5"/>
    </row>
    <row r="1404" spans="1:26" ht="27.75" customHeight="1">
      <c r="A1404" s="133"/>
      <c r="B1404" s="79"/>
      <c r="C1404" s="121"/>
      <c r="D1404" s="134" t="s">
        <v>309</v>
      </c>
      <c r="E1404" s="45"/>
      <c r="F1404" s="45"/>
      <c r="G1404" s="45"/>
      <c r="H1404" s="45"/>
      <c r="I1404" s="45"/>
      <c r="J1404" s="45">
        <f t="shared" si="48"/>
        <v>0</v>
      </c>
      <c r="K1404" s="45" t="e">
        <f t="shared" si="49"/>
        <v>#DIV/0!</v>
      </c>
      <c r="L1404" s="45"/>
      <c r="M1404" s="5"/>
      <c r="N1404" s="5"/>
      <c r="O1404" s="5"/>
      <c r="P1404" s="5"/>
      <c r="Q1404" s="5"/>
      <c r="R1404" s="5"/>
      <c r="S1404" s="5"/>
      <c r="T1404" s="5"/>
      <c r="U1404" s="5"/>
      <c r="V1404" s="5"/>
      <c r="W1404" s="5"/>
      <c r="X1404" s="5"/>
      <c r="Y1404" s="5"/>
      <c r="Z1404" s="5"/>
    </row>
    <row r="1405" spans="1:26" ht="27.75" customHeight="1">
      <c r="A1405" s="133"/>
      <c r="B1405" s="79"/>
      <c r="C1405" s="121"/>
      <c r="D1405" s="80" t="s">
        <v>41</v>
      </c>
      <c r="E1405" s="45"/>
      <c r="F1405" s="45"/>
      <c r="G1405" s="45"/>
      <c r="H1405" s="45"/>
      <c r="I1405" s="45"/>
      <c r="J1405" s="45">
        <f>SUM(J1364:J1404)</f>
        <v>0</v>
      </c>
      <c r="K1405" s="45" t="e">
        <f t="shared" si="49"/>
        <v>#DIV/0!</v>
      </c>
      <c r="L1405" s="45"/>
      <c r="M1405" s="5"/>
      <c r="N1405" s="5"/>
      <c r="O1405" s="5"/>
      <c r="P1405" s="5"/>
      <c r="Q1405" s="5"/>
      <c r="R1405" s="5"/>
      <c r="S1405" s="5"/>
      <c r="T1405" s="5"/>
      <c r="U1405" s="5"/>
      <c r="V1405" s="5"/>
      <c r="W1405" s="5"/>
      <c r="X1405" s="5"/>
      <c r="Y1405" s="5"/>
      <c r="Z1405" s="5"/>
    </row>
    <row r="1406" spans="1:26" ht="22.5" customHeight="1">
      <c r="A1406" s="306"/>
      <c r="B1406" s="116"/>
      <c r="C1406" s="121"/>
      <c r="D1406" s="455"/>
      <c r="E1406" s="433"/>
      <c r="F1406" s="329"/>
      <c r="G1406" s="94"/>
      <c r="H1406" s="71"/>
      <c r="I1406" s="71"/>
      <c r="J1406" s="71"/>
      <c r="K1406" s="71"/>
      <c r="L1406" s="71"/>
      <c r="M1406" s="71"/>
      <c r="N1406" s="71"/>
      <c r="O1406" s="71"/>
      <c r="P1406" s="5"/>
      <c r="Q1406" s="5"/>
      <c r="R1406" s="5"/>
      <c r="S1406" s="5"/>
      <c r="T1406" s="5"/>
      <c r="U1406" s="5"/>
      <c r="V1406" s="5"/>
      <c r="W1406" s="5"/>
      <c r="X1406" s="5"/>
      <c r="Y1406" s="5"/>
      <c r="Z1406" s="5"/>
    </row>
    <row r="1407" spans="1:26" ht="22.5" customHeight="1">
      <c r="A1407" s="306"/>
      <c r="B1407" s="421" t="s">
        <v>815</v>
      </c>
      <c r="C1407" s="445"/>
      <c r="D1407" s="468"/>
      <c r="E1407" s="740"/>
      <c r="F1407" s="94"/>
      <c r="G1407" s="94"/>
      <c r="H1407" s="426"/>
      <c r="I1407" s="426"/>
      <c r="J1407" s="426"/>
      <c r="K1407" s="426"/>
      <c r="L1407" s="426"/>
      <c r="M1407" s="426"/>
      <c r="N1407" s="426"/>
      <c r="O1407" s="426"/>
      <c r="P1407" s="5"/>
      <c r="Q1407" s="5"/>
      <c r="R1407" s="5"/>
      <c r="S1407" s="5"/>
      <c r="T1407" s="5"/>
      <c r="U1407" s="5"/>
      <c r="V1407" s="5"/>
      <c r="W1407" s="5"/>
      <c r="X1407" s="5"/>
      <c r="Y1407" s="5"/>
      <c r="Z1407" s="5"/>
    </row>
    <row r="1408" spans="1:26" ht="22.5" customHeight="1">
      <c r="A1408" s="66"/>
      <c r="B1408" s="421" t="s">
        <v>816</v>
      </c>
      <c r="C1408" s="422"/>
      <c r="D1408" s="423"/>
      <c r="E1408" s="534"/>
      <c r="F1408" s="70"/>
      <c r="G1408" s="535"/>
      <c r="H1408" s="425"/>
      <c r="I1408" s="426"/>
      <c r="J1408" s="426"/>
      <c r="K1408" s="426"/>
      <c r="L1408" s="426"/>
      <c r="M1408" s="428"/>
      <c r="N1408" s="428"/>
      <c r="O1408" s="428"/>
      <c r="P1408" s="5"/>
      <c r="Q1408" s="5"/>
      <c r="R1408" s="5"/>
      <c r="S1408" s="5"/>
      <c r="T1408" s="5"/>
      <c r="U1408" s="5"/>
      <c r="V1408" s="5"/>
      <c r="W1408" s="5"/>
      <c r="X1408" s="5"/>
      <c r="Y1408" s="5"/>
      <c r="Z1408" s="5"/>
    </row>
    <row r="1409" spans="1:26" ht="22.5" customHeight="1">
      <c r="A1409" s="77"/>
      <c r="B1409" s="79" t="s">
        <v>133</v>
      </c>
      <c r="C1409" s="465">
        <v>500</v>
      </c>
      <c r="D1409" s="455" t="s">
        <v>523</v>
      </c>
      <c r="E1409" s="70"/>
      <c r="F1409" s="424"/>
      <c r="G1409" s="429"/>
      <c r="H1409" s="71"/>
      <c r="I1409" s="71"/>
      <c r="J1409" s="71"/>
      <c r="K1409" s="71"/>
      <c r="L1409" s="71"/>
      <c r="M1409" s="420" t="s">
        <v>568</v>
      </c>
      <c r="N1409" s="420" t="s">
        <v>568</v>
      </c>
      <c r="O1409" s="420" t="s">
        <v>568</v>
      </c>
      <c r="P1409" s="5"/>
      <c r="Q1409" s="5"/>
      <c r="R1409" s="5"/>
      <c r="S1409" s="5"/>
      <c r="T1409" s="5"/>
      <c r="U1409" s="5"/>
      <c r="V1409" s="5"/>
      <c r="W1409" s="5"/>
      <c r="X1409" s="5"/>
      <c r="Y1409" s="5"/>
      <c r="Z1409" s="5"/>
    </row>
    <row r="1410" spans="1:26" ht="22.5" customHeight="1">
      <c r="A1410" s="434"/>
      <c r="B1410" s="79" t="s">
        <v>145</v>
      </c>
      <c r="C1410" s="465">
        <v>28</v>
      </c>
      <c r="D1410" s="455" t="s">
        <v>523</v>
      </c>
      <c r="E1410" s="70"/>
      <c r="F1410" s="424"/>
      <c r="G1410" s="70"/>
      <c r="H1410" s="71"/>
      <c r="I1410" s="71"/>
      <c r="J1410" s="71"/>
      <c r="K1410" s="71"/>
      <c r="L1410" s="71"/>
      <c r="M1410" s="71"/>
      <c r="N1410" s="71"/>
      <c r="O1410" s="71"/>
      <c r="P1410" s="5"/>
      <c r="Q1410" s="5"/>
      <c r="R1410" s="5"/>
      <c r="S1410" s="5"/>
      <c r="T1410" s="5"/>
      <c r="U1410" s="5"/>
      <c r="V1410" s="5"/>
      <c r="W1410" s="5"/>
      <c r="X1410" s="5"/>
      <c r="Y1410" s="5"/>
      <c r="Z1410" s="5"/>
    </row>
    <row r="1411" spans="1:26" ht="22.5" customHeight="1">
      <c r="A1411" s="402"/>
      <c r="B1411" s="79" t="s">
        <v>151</v>
      </c>
      <c r="C1411" s="465">
        <v>30</v>
      </c>
      <c r="D1411" s="455" t="s">
        <v>523</v>
      </c>
      <c r="E1411" s="433"/>
      <c r="F1411" s="329"/>
      <c r="G1411" s="70"/>
      <c r="H1411" s="71"/>
      <c r="I1411" s="71"/>
      <c r="J1411" s="71"/>
      <c r="K1411" s="71"/>
      <c r="L1411" s="71"/>
      <c r="M1411" s="71"/>
      <c r="N1411" s="71"/>
      <c r="O1411" s="71"/>
      <c r="P1411" s="5"/>
      <c r="Q1411" s="5"/>
      <c r="R1411" s="5"/>
      <c r="S1411" s="5"/>
      <c r="T1411" s="5"/>
      <c r="U1411" s="5"/>
      <c r="V1411" s="5"/>
      <c r="W1411" s="5"/>
      <c r="X1411" s="5"/>
      <c r="Y1411" s="5"/>
      <c r="Z1411" s="5"/>
    </row>
    <row r="1412" spans="1:26" ht="22.5" customHeight="1">
      <c r="A1412" s="435"/>
      <c r="B1412" s="79" t="s">
        <v>70</v>
      </c>
      <c r="C1412" s="465">
        <f>SUM(C1409:C1411)</f>
        <v>558</v>
      </c>
      <c r="D1412" s="455" t="s">
        <v>523</v>
      </c>
      <c r="E1412" s="433"/>
      <c r="F1412" s="329"/>
      <c r="G1412" s="94"/>
      <c r="H1412" s="71"/>
      <c r="I1412" s="71"/>
      <c r="J1412" s="71"/>
      <c r="K1412" s="71"/>
      <c r="L1412" s="71"/>
      <c r="M1412" s="71"/>
      <c r="N1412" s="71"/>
      <c r="O1412" s="71"/>
      <c r="P1412" s="5"/>
      <c r="Q1412" s="5"/>
      <c r="R1412" s="5"/>
      <c r="S1412" s="5"/>
      <c r="T1412" s="5"/>
      <c r="U1412" s="5"/>
      <c r="V1412" s="5"/>
      <c r="W1412" s="5"/>
      <c r="X1412" s="5"/>
      <c r="Y1412" s="5"/>
      <c r="Z1412" s="5"/>
    </row>
    <row r="1413" spans="1:26" ht="27.75" customHeight="1">
      <c r="A1413" s="133"/>
      <c r="B1413" s="79"/>
      <c r="C1413" s="121"/>
      <c r="D1413" s="134" t="s">
        <v>202</v>
      </c>
      <c r="E1413" s="95">
        <v>2</v>
      </c>
      <c r="F1413" s="45"/>
      <c r="G1413" s="45"/>
      <c r="H1413" s="45"/>
      <c r="I1413" s="45"/>
      <c r="J1413" s="45">
        <f t="shared" ref="J1413:J1453" si="50">SUM(E1413:I1413)</f>
        <v>2</v>
      </c>
      <c r="K1413" s="45">
        <f t="shared" ref="K1413:K1454" si="51">J1413/E1413</f>
        <v>1</v>
      </c>
      <c r="L1413" s="45"/>
      <c r="M1413" s="5"/>
      <c r="N1413" s="5"/>
      <c r="O1413" s="5"/>
      <c r="P1413" s="5"/>
      <c r="Q1413" s="5"/>
      <c r="R1413" s="5"/>
      <c r="S1413" s="5"/>
      <c r="T1413" s="5"/>
      <c r="U1413" s="5"/>
      <c r="V1413" s="5"/>
      <c r="W1413" s="5"/>
      <c r="X1413" s="5"/>
      <c r="Y1413" s="5"/>
      <c r="Z1413" s="5"/>
    </row>
    <row r="1414" spans="1:26" ht="27.75" customHeight="1">
      <c r="A1414" s="133"/>
      <c r="B1414" s="79"/>
      <c r="C1414" s="121"/>
      <c r="D1414" s="134" t="s">
        <v>205</v>
      </c>
      <c r="E1414" s="95">
        <v>0</v>
      </c>
      <c r="F1414" s="45"/>
      <c r="G1414" s="45"/>
      <c r="H1414" s="45"/>
      <c r="I1414" s="45"/>
      <c r="J1414" s="45">
        <f t="shared" si="50"/>
        <v>0</v>
      </c>
      <c r="K1414" s="45" t="e">
        <f t="shared" si="51"/>
        <v>#DIV/0!</v>
      </c>
      <c r="L1414" s="45"/>
      <c r="M1414" s="5"/>
      <c r="N1414" s="5"/>
      <c r="O1414" s="5"/>
      <c r="P1414" s="5"/>
      <c r="Q1414" s="5"/>
      <c r="R1414" s="5"/>
      <c r="S1414" s="5"/>
      <c r="T1414" s="5"/>
      <c r="U1414" s="5"/>
      <c r="V1414" s="5"/>
      <c r="W1414" s="5"/>
      <c r="X1414" s="5"/>
      <c r="Y1414" s="5"/>
      <c r="Z1414" s="5"/>
    </row>
    <row r="1415" spans="1:26" ht="27.75" customHeight="1">
      <c r="A1415" s="133"/>
      <c r="B1415" s="79"/>
      <c r="C1415" s="121"/>
      <c r="D1415" s="134" t="s">
        <v>210</v>
      </c>
      <c r="E1415" s="95">
        <v>0</v>
      </c>
      <c r="F1415" s="45"/>
      <c r="G1415" s="45"/>
      <c r="H1415" s="45"/>
      <c r="I1415" s="45"/>
      <c r="J1415" s="45">
        <f t="shared" si="50"/>
        <v>0</v>
      </c>
      <c r="K1415" s="45" t="e">
        <f t="shared" si="51"/>
        <v>#DIV/0!</v>
      </c>
      <c r="L1415" s="45"/>
      <c r="M1415" s="5"/>
      <c r="N1415" s="5"/>
      <c r="O1415" s="5"/>
      <c r="P1415" s="5"/>
      <c r="Q1415" s="5"/>
      <c r="R1415" s="5"/>
      <c r="S1415" s="5"/>
      <c r="T1415" s="5"/>
      <c r="U1415" s="5"/>
      <c r="V1415" s="5"/>
      <c r="W1415" s="5"/>
      <c r="X1415" s="5"/>
      <c r="Y1415" s="5"/>
      <c r="Z1415" s="5"/>
    </row>
    <row r="1416" spans="1:26" ht="27.75" customHeight="1">
      <c r="A1416" s="133"/>
      <c r="B1416" s="79"/>
      <c r="C1416" s="121"/>
      <c r="D1416" s="134" t="s">
        <v>213</v>
      </c>
      <c r="E1416" s="95">
        <v>2</v>
      </c>
      <c r="F1416" s="45"/>
      <c r="G1416" s="45"/>
      <c r="H1416" s="45"/>
      <c r="I1416" s="45"/>
      <c r="J1416" s="45">
        <f t="shared" si="50"/>
        <v>2</v>
      </c>
      <c r="K1416" s="45">
        <f t="shared" si="51"/>
        <v>1</v>
      </c>
      <c r="L1416" s="45"/>
      <c r="M1416" s="5"/>
      <c r="N1416" s="5"/>
      <c r="O1416" s="5"/>
      <c r="P1416" s="5"/>
      <c r="Q1416" s="5"/>
      <c r="R1416" s="5"/>
      <c r="S1416" s="5"/>
      <c r="T1416" s="5"/>
      <c r="U1416" s="5"/>
      <c r="V1416" s="5"/>
      <c r="W1416" s="5"/>
      <c r="X1416" s="5"/>
      <c r="Y1416" s="5"/>
      <c r="Z1416" s="5"/>
    </row>
    <row r="1417" spans="1:26" ht="27.75" customHeight="1">
      <c r="A1417" s="133"/>
      <c r="B1417" s="79"/>
      <c r="C1417" s="121"/>
      <c r="D1417" s="134" t="s">
        <v>216</v>
      </c>
      <c r="E1417" s="95">
        <v>0</v>
      </c>
      <c r="F1417" s="45"/>
      <c r="G1417" s="45"/>
      <c r="H1417" s="45"/>
      <c r="I1417" s="45"/>
      <c r="J1417" s="45">
        <f t="shared" si="50"/>
        <v>0</v>
      </c>
      <c r="K1417" s="45" t="e">
        <f t="shared" si="51"/>
        <v>#DIV/0!</v>
      </c>
      <c r="L1417" s="45"/>
      <c r="M1417" s="5"/>
      <c r="N1417" s="5"/>
      <c r="O1417" s="5"/>
      <c r="P1417" s="5"/>
      <c r="Q1417" s="5"/>
      <c r="R1417" s="5"/>
      <c r="S1417" s="5"/>
      <c r="T1417" s="5"/>
      <c r="U1417" s="5"/>
      <c r="V1417" s="5"/>
      <c r="W1417" s="5"/>
      <c r="X1417" s="5"/>
      <c r="Y1417" s="5"/>
      <c r="Z1417" s="5"/>
    </row>
    <row r="1418" spans="1:26" ht="27.75" customHeight="1">
      <c r="A1418" s="133"/>
      <c r="B1418" s="79"/>
      <c r="C1418" s="121"/>
      <c r="D1418" s="134" t="s">
        <v>218</v>
      </c>
      <c r="E1418" s="95">
        <v>0</v>
      </c>
      <c r="F1418" s="45"/>
      <c r="G1418" s="45"/>
      <c r="H1418" s="45"/>
      <c r="I1418" s="45"/>
      <c r="J1418" s="45">
        <f t="shared" si="50"/>
        <v>0</v>
      </c>
      <c r="K1418" s="45" t="e">
        <f t="shared" si="51"/>
        <v>#DIV/0!</v>
      </c>
      <c r="L1418" s="45"/>
      <c r="M1418" s="5"/>
      <c r="N1418" s="5"/>
      <c r="O1418" s="5"/>
      <c r="P1418" s="5"/>
      <c r="Q1418" s="5"/>
      <c r="R1418" s="5"/>
      <c r="S1418" s="5"/>
      <c r="T1418" s="5"/>
      <c r="U1418" s="5"/>
      <c r="V1418" s="5"/>
      <c r="W1418" s="5"/>
      <c r="X1418" s="5"/>
      <c r="Y1418" s="5"/>
      <c r="Z1418" s="5"/>
    </row>
    <row r="1419" spans="1:26" ht="27.75" customHeight="1">
      <c r="A1419" s="133"/>
      <c r="B1419" s="79"/>
      <c r="C1419" s="121"/>
      <c r="D1419" s="134" t="s">
        <v>220</v>
      </c>
      <c r="E1419" s="95">
        <v>0</v>
      </c>
      <c r="F1419" s="45"/>
      <c r="G1419" s="45"/>
      <c r="H1419" s="45"/>
      <c r="I1419" s="45"/>
      <c r="J1419" s="45">
        <f t="shared" si="50"/>
        <v>0</v>
      </c>
      <c r="K1419" s="45" t="e">
        <f t="shared" si="51"/>
        <v>#DIV/0!</v>
      </c>
      <c r="L1419" s="45"/>
      <c r="M1419" s="5"/>
      <c r="N1419" s="5"/>
      <c r="O1419" s="5"/>
      <c r="P1419" s="5"/>
      <c r="Q1419" s="5"/>
      <c r="R1419" s="5"/>
      <c r="S1419" s="5"/>
      <c r="T1419" s="5"/>
      <c r="U1419" s="5"/>
      <c r="V1419" s="5"/>
      <c r="W1419" s="5"/>
      <c r="X1419" s="5"/>
      <c r="Y1419" s="5"/>
      <c r="Z1419" s="5"/>
    </row>
    <row r="1420" spans="1:26" ht="27.75" customHeight="1">
      <c r="A1420" s="133"/>
      <c r="B1420" s="79"/>
      <c r="C1420" s="121"/>
      <c r="D1420" s="134" t="s">
        <v>223</v>
      </c>
      <c r="E1420" s="95">
        <v>0</v>
      </c>
      <c r="F1420" s="45"/>
      <c r="G1420" s="45"/>
      <c r="H1420" s="45"/>
      <c r="I1420" s="45"/>
      <c r="J1420" s="45">
        <f t="shared" si="50"/>
        <v>0</v>
      </c>
      <c r="K1420" s="45" t="e">
        <f t="shared" si="51"/>
        <v>#DIV/0!</v>
      </c>
      <c r="L1420" s="45"/>
      <c r="M1420" s="5"/>
      <c r="N1420" s="5"/>
      <c r="O1420" s="5"/>
      <c r="P1420" s="5"/>
      <c r="Q1420" s="5"/>
      <c r="R1420" s="5"/>
      <c r="S1420" s="5"/>
      <c r="T1420" s="5"/>
      <c r="U1420" s="5"/>
      <c r="V1420" s="5"/>
      <c r="W1420" s="5"/>
      <c r="X1420" s="5"/>
      <c r="Y1420" s="5"/>
      <c r="Z1420" s="5"/>
    </row>
    <row r="1421" spans="1:26" ht="27.75" customHeight="1">
      <c r="A1421" s="133"/>
      <c r="B1421" s="79"/>
      <c r="C1421" s="121"/>
      <c r="D1421" s="134" t="s">
        <v>225</v>
      </c>
      <c r="E1421" s="95">
        <v>2</v>
      </c>
      <c r="F1421" s="45"/>
      <c r="G1421" s="45"/>
      <c r="H1421" s="45"/>
      <c r="I1421" s="45"/>
      <c r="J1421" s="45">
        <f t="shared" si="50"/>
        <v>2</v>
      </c>
      <c r="K1421" s="45">
        <f t="shared" si="51"/>
        <v>1</v>
      </c>
      <c r="L1421" s="45"/>
      <c r="M1421" s="5"/>
      <c r="N1421" s="5"/>
      <c r="O1421" s="5"/>
      <c r="P1421" s="5"/>
      <c r="Q1421" s="5"/>
      <c r="R1421" s="5"/>
      <c r="S1421" s="5"/>
      <c r="T1421" s="5"/>
      <c r="U1421" s="5"/>
      <c r="V1421" s="5"/>
      <c r="W1421" s="5"/>
      <c r="X1421" s="5"/>
      <c r="Y1421" s="5"/>
      <c r="Z1421" s="5"/>
    </row>
    <row r="1422" spans="1:26" ht="27.75" customHeight="1">
      <c r="A1422" s="133"/>
      <c r="B1422" s="79"/>
      <c r="C1422" s="121"/>
      <c r="D1422" s="134" t="s">
        <v>227</v>
      </c>
      <c r="E1422" s="95">
        <v>0</v>
      </c>
      <c r="F1422" s="45"/>
      <c r="G1422" s="45"/>
      <c r="H1422" s="45"/>
      <c r="I1422" s="45"/>
      <c r="J1422" s="45">
        <f t="shared" si="50"/>
        <v>0</v>
      </c>
      <c r="K1422" s="45" t="e">
        <f t="shared" si="51"/>
        <v>#DIV/0!</v>
      </c>
      <c r="L1422" s="45"/>
      <c r="M1422" s="5"/>
      <c r="N1422" s="5"/>
      <c r="O1422" s="5"/>
      <c r="P1422" s="5"/>
      <c r="Q1422" s="5"/>
      <c r="R1422" s="5"/>
      <c r="S1422" s="5"/>
      <c r="T1422" s="5"/>
      <c r="U1422" s="5"/>
      <c r="V1422" s="5"/>
      <c r="W1422" s="5"/>
      <c r="X1422" s="5"/>
      <c r="Y1422" s="5"/>
      <c r="Z1422" s="5"/>
    </row>
    <row r="1423" spans="1:26" ht="27.75" customHeight="1">
      <c r="A1423" s="133"/>
      <c r="B1423" s="79"/>
      <c r="C1423" s="121"/>
      <c r="D1423" s="134" t="s">
        <v>229</v>
      </c>
      <c r="E1423" s="95">
        <v>0</v>
      </c>
      <c r="F1423" s="45"/>
      <c r="G1423" s="45"/>
      <c r="H1423" s="45"/>
      <c r="I1423" s="45"/>
      <c r="J1423" s="45">
        <f t="shared" si="50"/>
        <v>0</v>
      </c>
      <c r="K1423" s="45" t="e">
        <f t="shared" si="51"/>
        <v>#DIV/0!</v>
      </c>
      <c r="L1423" s="45"/>
      <c r="M1423" s="5"/>
      <c r="N1423" s="5"/>
      <c r="O1423" s="5"/>
      <c r="P1423" s="5"/>
      <c r="Q1423" s="5"/>
      <c r="R1423" s="5"/>
      <c r="S1423" s="5"/>
      <c r="T1423" s="5"/>
      <c r="U1423" s="5"/>
      <c r="V1423" s="5"/>
      <c r="W1423" s="5"/>
      <c r="X1423" s="5"/>
      <c r="Y1423" s="5"/>
      <c r="Z1423" s="5"/>
    </row>
    <row r="1424" spans="1:26" ht="27.75" customHeight="1">
      <c r="A1424" s="133"/>
      <c r="B1424" s="79"/>
      <c r="C1424" s="121"/>
      <c r="D1424" s="134" t="s">
        <v>234</v>
      </c>
      <c r="E1424" s="95">
        <v>2</v>
      </c>
      <c r="F1424" s="45"/>
      <c r="G1424" s="45"/>
      <c r="H1424" s="45"/>
      <c r="I1424" s="45"/>
      <c r="J1424" s="45">
        <f t="shared" si="50"/>
        <v>2</v>
      </c>
      <c r="K1424" s="45">
        <f t="shared" si="51"/>
        <v>1</v>
      </c>
      <c r="L1424" s="45"/>
      <c r="M1424" s="5"/>
      <c r="N1424" s="5"/>
      <c r="O1424" s="5"/>
      <c r="P1424" s="5"/>
      <c r="Q1424" s="5"/>
      <c r="R1424" s="5"/>
      <c r="S1424" s="5"/>
      <c r="T1424" s="5"/>
      <c r="U1424" s="5"/>
      <c r="V1424" s="5"/>
      <c r="W1424" s="5"/>
      <c r="X1424" s="5"/>
      <c r="Y1424" s="5"/>
      <c r="Z1424" s="5"/>
    </row>
    <row r="1425" spans="1:26" ht="27.75" customHeight="1">
      <c r="A1425" s="133"/>
      <c r="B1425" s="79"/>
      <c r="C1425" s="121"/>
      <c r="D1425" s="134" t="s">
        <v>236</v>
      </c>
      <c r="E1425" s="95">
        <v>0</v>
      </c>
      <c r="F1425" s="45"/>
      <c r="G1425" s="45"/>
      <c r="H1425" s="45"/>
      <c r="I1425" s="45"/>
      <c r="J1425" s="45">
        <f t="shared" si="50"/>
        <v>0</v>
      </c>
      <c r="K1425" s="45" t="e">
        <f t="shared" si="51"/>
        <v>#DIV/0!</v>
      </c>
      <c r="L1425" s="45"/>
      <c r="M1425" s="5"/>
      <c r="N1425" s="5"/>
      <c r="O1425" s="5"/>
      <c r="P1425" s="5"/>
      <c r="Q1425" s="5"/>
      <c r="R1425" s="5"/>
      <c r="S1425" s="5"/>
      <c r="T1425" s="5"/>
      <c r="U1425" s="5"/>
      <c r="V1425" s="5"/>
      <c r="W1425" s="5"/>
      <c r="X1425" s="5"/>
      <c r="Y1425" s="5"/>
      <c r="Z1425" s="5"/>
    </row>
    <row r="1426" spans="1:26" ht="27.75" customHeight="1">
      <c r="A1426" s="133"/>
      <c r="B1426" s="79"/>
      <c r="C1426" s="121"/>
      <c r="D1426" s="134" t="s">
        <v>241</v>
      </c>
      <c r="E1426" s="95">
        <v>0</v>
      </c>
      <c r="F1426" s="45"/>
      <c r="G1426" s="45"/>
      <c r="H1426" s="45"/>
      <c r="I1426" s="45"/>
      <c r="J1426" s="45">
        <f t="shared" si="50"/>
        <v>0</v>
      </c>
      <c r="K1426" s="45" t="e">
        <f t="shared" si="51"/>
        <v>#DIV/0!</v>
      </c>
      <c r="L1426" s="45"/>
      <c r="M1426" s="5"/>
      <c r="N1426" s="5"/>
      <c r="O1426" s="5"/>
      <c r="P1426" s="5"/>
      <c r="Q1426" s="5"/>
      <c r="R1426" s="5"/>
      <c r="S1426" s="5"/>
      <c r="T1426" s="5"/>
      <c r="U1426" s="5"/>
      <c r="V1426" s="5"/>
      <c r="W1426" s="5"/>
      <c r="X1426" s="5"/>
      <c r="Y1426" s="5"/>
      <c r="Z1426" s="5"/>
    </row>
    <row r="1427" spans="1:26" ht="27.75" customHeight="1">
      <c r="A1427" s="133"/>
      <c r="B1427" s="79"/>
      <c r="C1427" s="121"/>
      <c r="D1427" s="134" t="s">
        <v>243</v>
      </c>
      <c r="E1427" s="95">
        <v>0</v>
      </c>
      <c r="F1427" s="45"/>
      <c r="G1427" s="45"/>
      <c r="H1427" s="45"/>
      <c r="I1427" s="45"/>
      <c r="J1427" s="45">
        <f t="shared" si="50"/>
        <v>0</v>
      </c>
      <c r="K1427" s="45" t="e">
        <f t="shared" si="51"/>
        <v>#DIV/0!</v>
      </c>
      <c r="L1427" s="45"/>
      <c r="M1427" s="5"/>
      <c r="N1427" s="5"/>
      <c r="O1427" s="5"/>
      <c r="P1427" s="5"/>
      <c r="Q1427" s="5"/>
      <c r="R1427" s="5"/>
      <c r="S1427" s="5"/>
      <c r="T1427" s="5"/>
      <c r="U1427" s="5"/>
      <c r="V1427" s="5"/>
      <c r="W1427" s="5"/>
      <c r="X1427" s="5"/>
      <c r="Y1427" s="5"/>
      <c r="Z1427" s="5"/>
    </row>
    <row r="1428" spans="1:26" ht="27.75" customHeight="1">
      <c r="A1428" s="133"/>
      <c r="B1428" s="79"/>
      <c r="C1428" s="121"/>
      <c r="D1428" s="134" t="s">
        <v>246</v>
      </c>
      <c r="E1428" s="95">
        <v>0</v>
      </c>
      <c r="F1428" s="45"/>
      <c r="G1428" s="45"/>
      <c r="H1428" s="45"/>
      <c r="I1428" s="45"/>
      <c r="J1428" s="45">
        <f t="shared" si="50"/>
        <v>0</v>
      </c>
      <c r="K1428" s="45" t="e">
        <f t="shared" si="51"/>
        <v>#DIV/0!</v>
      </c>
      <c r="L1428" s="45"/>
      <c r="M1428" s="5"/>
      <c r="N1428" s="5"/>
      <c r="O1428" s="5"/>
      <c r="P1428" s="5"/>
      <c r="Q1428" s="5"/>
      <c r="R1428" s="5"/>
      <c r="S1428" s="5"/>
      <c r="T1428" s="5"/>
      <c r="U1428" s="5"/>
      <c r="V1428" s="5"/>
      <c r="W1428" s="5"/>
      <c r="X1428" s="5"/>
      <c r="Y1428" s="5"/>
      <c r="Z1428" s="5"/>
    </row>
    <row r="1429" spans="1:26" ht="27.75" customHeight="1">
      <c r="A1429" s="133"/>
      <c r="B1429" s="79"/>
      <c r="C1429" s="121"/>
      <c r="D1429" s="134" t="s">
        <v>249</v>
      </c>
      <c r="E1429" s="95">
        <v>0</v>
      </c>
      <c r="F1429" s="45"/>
      <c r="G1429" s="45"/>
      <c r="H1429" s="45"/>
      <c r="I1429" s="45"/>
      <c r="J1429" s="45">
        <f t="shared" si="50"/>
        <v>0</v>
      </c>
      <c r="K1429" s="45" t="e">
        <f t="shared" si="51"/>
        <v>#DIV/0!</v>
      </c>
      <c r="L1429" s="45"/>
      <c r="M1429" s="5"/>
      <c r="N1429" s="5"/>
      <c r="O1429" s="5"/>
      <c r="P1429" s="5"/>
      <c r="Q1429" s="5"/>
      <c r="R1429" s="5"/>
      <c r="S1429" s="5"/>
      <c r="T1429" s="5"/>
      <c r="U1429" s="5"/>
      <c r="V1429" s="5"/>
      <c r="W1429" s="5"/>
      <c r="X1429" s="5"/>
      <c r="Y1429" s="5"/>
      <c r="Z1429" s="5"/>
    </row>
    <row r="1430" spans="1:26" ht="27.75" customHeight="1">
      <c r="A1430" s="133"/>
      <c r="B1430" s="79"/>
      <c r="C1430" s="121"/>
      <c r="D1430" s="134" t="s">
        <v>253</v>
      </c>
      <c r="E1430" s="95">
        <v>2</v>
      </c>
      <c r="F1430" s="45"/>
      <c r="G1430" s="45"/>
      <c r="H1430" s="45"/>
      <c r="I1430" s="45"/>
      <c r="J1430" s="45">
        <f t="shared" si="50"/>
        <v>2</v>
      </c>
      <c r="K1430" s="45">
        <f t="shared" si="51"/>
        <v>1</v>
      </c>
      <c r="L1430" s="45"/>
      <c r="M1430" s="5"/>
      <c r="N1430" s="5"/>
      <c r="O1430" s="5"/>
      <c r="P1430" s="5"/>
      <c r="Q1430" s="5"/>
      <c r="R1430" s="5"/>
      <c r="S1430" s="5"/>
      <c r="T1430" s="5"/>
      <c r="U1430" s="5"/>
      <c r="V1430" s="5"/>
      <c r="W1430" s="5"/>
      <c r="X1430" s="5"/>
      <c r="Y1430" s="5"/>
      <c r="Z1430" s="5"/>
    </row>
    <row r="1431" spans="1:26" ht="27.75" customHeight="1">
      <c r="A1431" s="133"/>
      <c r="B1431" s="79"/>
      <c r="C1431" s="121"/>
      <c r="D1431" s="134" t="s">
        <v>256</v>
      </c>
      <c r="E1431" s="95">
        <v>0</v>
      </c>
      <c r="F1431" s="45"/>
      <c r="G1431" s="45"/>
      <c r="H1431" s="45"/>
      <c r="I1431" s="45"/>
      <c r="J1431" s="45">
        <f t="shared" si="50"/>
        <v>0</v>
      </c>
      <c r="K1431" s="45" t="e">
        <f t="shared" si="51"/>
        <v>#DIV/0!</v>
      </c>
      <c r="L1431" s="45"/>
      <c r="M1431" s="5"/>
      <c r="N1431" s="5"/>
      <c r="O1431" s="5"/>
      <c r="P1431" s="5"/>
      <c r="Q1431" s="5"/>
      <c r="R1431" s="5"/>
      <c r="S1431" s="5"/>
      <c r="T1431" s="5"/>
      <c r="U1431" s="5"/>
      <c r="V1431" s="5"/>
      <c r="W1431" s="5"/>
      <c r="X1431" s="5"/>
      <c r="Y1431" s="5"/>
      <c r="Z1431" s="5"/>
    </row>
    <row r="1432" spans="1:26" ht="27.75" customHeight="1">
      <c r="A1432" s="133"/>
      <c r="B1432" s="79"/>
      <c r="C1432" s="121"/>
      <c r="D1432" s="134" t="s">
        <v>259</v>
      </c>
      <c r="E1432" s="95">
        <v>0</v>
      </c>
      <c r="F1432" s="45"/>
      <c r="G1432" s="45"/>
      <c r="H1432" s="45"/>
      <c r="I1432" s="45"/>
      <c r="J1432" s="45">
        <f t="shared" si="50"/>
        <v>0</v>
      </c>
      <c r="K1432" s="45" t="e">
        <f t="shared" si="51"/>
        <v>#DIV/0!</v>
      </c>
      <c r="L1432" s="45"/>
      <c r="M1432" s="5"/>
      <c r="N1432" s="5"/>
      <c r="O1432" s="5"/>
      <c r="P1432" s="5"/>
      <c r="Q1432" s="5"/>
      <c r="R1432" s="5"/>
      <c r="S1432" s="5"/>
      <c r="T1432" s="5"/>
      <c r="U1432" s="5"/>
      <c r="V1432" s="5"/>
      <c r="W1432" s="5"/>
      <c r="X1432" s="5"/>
      <c r="Y1432" s="5"/>
      <c r="Z1432" s="5"/>
    </row>
    <row r="1433" spans="1:26" ht="27.75" customHeight="1">
      <c r="A1433" s="133"/>
      <c r="B1433" s="79"/>
      <c r="C1433" s="121"/>
      <c r="D1433" s="134" t="s">
        <v>261</v>
      </c>
      <c r="E1433" s="95">
        <v>2</v>
      </c>
      <c r="F1433" s="45"/>
      <c r="G1433" s="45"/>
      <c r="H1433" s="45"/>
      <c r="I1433" s="45"/>
      <c r="J1433" s="45">
        <f t="shared" si="50"/>
        <v>2</v>
      </c>
      <c r="K1433" s="45">
        <f t="shared" si="51"/>
        <v>1</v>
      </c>
      <c r="L1433" s="45"/>
      <c r="M1433" s="5"/>
      <c r="N1433" s="5"/>
      <c r="O1433" s="5"/>
      <c r="P1433" s="5"/>
      <c r="Q1433" s="5"/>
      <c r="R1433" s="5"/>
      <c r="S1433" s="5"/>
      <c r="T1433" s="5"/>
      <c r="U1433" s="5"/>
      <c r="V1433" s="5"/>
      <c r="W1433" s="5"/>
      <c r="X1433" s="5"/>
      <c r="Y1433" s="5"/>
      <c r="Z1433" s="5"/>
    </row>
    <row r="1434" spans="1:26" ht="27.75" customHeight="1">
      <c r="A1434" s="133"/>
      <c r="B1434" s="79"/>
      <c r="C1434" s="121"/>
      <c r="D1434" s="134" t="s">
        <v>263</v>
      </c>
      <c r="E1434" s="95">
        <v>0</v>
      </c>
      <c r="F1434" s="45"/>
      <c r="G1434" s="45"/>
      <c r="H1434" s="45"/>
      <c r="I1434" s="45"/>
      <c r="J1434" s="45">
        <f t="shared" si="50"/>
        <v>0</v>
      </c>
      <c r="K1434" s="45" t="e">
        <f t="shared" si="51"/>
        <v>#DIV/0!</v>
      </c>
      <c r="L1434" s="45"/>
      <c r="M1434" s="5"/>
      <c r="N1434" s="5"/>
      <c r="O1434" s="5"/>
      <c r="P1434" s="5"/>
      <c r="Q1434" s="5"/>
      <c r="R1434" s="5"/>
      <c r="S1434" s="5"/>
      <c r="T1434" s="5"/>
      <c r="U1434" s="5"/>
      <c r="V1434" s="5"/>
      <c r="W1434" s="5"/>
      <c r="X1434" s="5"/>
      <c r="Y1434" s="5"/>
      <c r="Z1434" s="5"/>
    </row>
    <row r="1435" spans="1:26" ht="27.75" customHeight="1">
      <c r="A1435" s="133"/>
      <c r="B1435" s="79"/>
      <c r="C1435" s="121"/>
      <c r="D1435" s="134" t="s">
        <v>265</v>
      </c>
      <c r="E1435" s="95">
        <v>0</v>
      </c>
      <c r="F1435" s="45"/>
      <c r="G1435" s="45"/>
      <c r="H1435" s="45"/>
      <c r="I1435" s="45"/>
      <c r="J1435" s="45">
        <f t="shared" si="50"/>
        <v>0</v>
      </c>
      <c r="K1435" s="45" t="e">
        <f t="shared" si="51"/>
        <v>#DIV/0!</v>
      </c>
      <c r="L1435" s="45"/>
      <c r="M1435" s="5"/>
      <c r="N1435" s="5"/>
      <c r="O1435" s="5"/>
      <c r="P1435" s="5"/>
      <c r="Q1435" s="5"/>
      <c r="R1435" s="5"/>
      <c r="S1435" s="5"/>
      <c r="T1435" s="5"/>
      <c r="U1435" s="5"/>
      <c r="V1435" s="5"/>
      <c r="W1435" s="5"/>
      <c r="X1435" s="5"/>
      <c r="Y1435" s="5"/>
      <c r="Z1435" s="5"/>
    </row>
    <row r="1436" spans="1:26" ht="27.75" customHeight="1">
      <c r="A1436" s="133"/>
      <c r="B1436" s="79"/>
      <c r="C1436" s="121"/>
      <c r="D1436" s="134" t="s">
        <v>269</v>
      </c>
      <c r="E1436" s="95">
        <v>0</v>
      </c>
      <c r="F1436" s="45"/>
      <c r="G1436" s="45"/>
      <c r="H1436" s="45"/>
      <c r="I1436" s="45"/>
      <c r="J1436" s="45">
        <f t="shared" si="50"/>
        <v>0</v>
      </c>
      <c r="K1436" s="45" t="e">
        <f t="shared" si="51"/>
        <v>#DIV/0!</v>
      </c>
      <c r="L1436" s="45"/>
      <c r="M1436" s="5"/>
      <c r="N1436" s="5"/>
      <c r="O1436" s="5"/>
      <c r="P1436" s="5"/>
      <c r="Q1436" s="5"/>
      <c r="R1436" s="5"/>
      <c r="S1436" s="5"/>
      <c r="T1436" s="5"/>
      <c r="U1436" s="5"/>
      <c r="V1436" s="5"/>
      <c r="W1436" s="5"/>
      <c r="X1436" s="5"/>
      <c r="Y1436" s="5"/>
      <c r="Z1436" s="5"/>
    </row>
    <row r="1437" spans="1:26" ht="27.75" customHeight="1">
      <c r="A1437" s="133"/>
      <c r="B1437" s="79"/>
      <c r="C1437" s="121"/>
      <c r="D1437" s="134" t="s">
        <v>274</v>
      </c>
      <c r="E1437" s="95">
        <v>2</v>
      </c>
      <c r="F1437" s="45"/>
      <c r="G1437" s="45"/>
      <c r="H1437" s="45"/>
      <c r="I1437" s="45"/>
      <c r="J1437" s="45">
        <f t="shared" si="50"/>
        <v>2</v>
      </c>
      <c r="K1437" s="45">
        <f t="shared" si="51"/>
        <v>1</v>
      </c>
      <c r="L1437" s="45"/>
      <c r="M1437" s="5"/>
      <c r="N1437" s="5"/>
      <c r="O1437" s="5"/>
      <c r="P1437" s="5"/>
      <c r="Q1437" s="5"/>
      <c r="R1437" s="5"/>
      <c r="S1437" s="5"/>
      <c r="T1437" s="5"/>
      <c r="U1437" s="5"/>
      <c r="V1437" s="5"/>
      <c r="W1437" s="5"/>
      <c r="X1437" s="5"/>
      <c r="Y1437" s="5"/>
      <c r="Z1437" s="5"/>
    </row>
    <row r="1438" spans="1:26" ht="27.75" customHeight="1">
      <c r="A1438" s="133"/>
      <c r="B1438" s="79"/>
      <c r="C1438" s="121"/>
      <c r="D1438" s="134" t="s">
        <v>277</v>
      </c>
      <c r="E1438" s="95">
        <v>0</v>
      </c>
      <c r="F1438" s="45"/>
      <c r="G1438" s="45"/>
      <c r="H1438" s="45"/>
      <c r="I1438" s="45"/>
      <c r="J1438" s="45">
        <f t="shared" si="50"/>
        <v>0</v>
      </c>
      <c r="K1438" s="45" t="e">
        <f t="shared" si="51"/>
        <v>#DIV/0!</v>
      </c>
      <c r="L1438" s="45"/>
      <c r="M1438" s="5"/>
      <c r="N1438" s="5"/>
      <c r="O1438" s="5"/>
      <c r="P1438" s="5"/>
      <c r="Q1438" s="5"/>
      <c r="R1438" s="5"/>
      <c r="S1438" s="5"/>
      <c r="T1438" s="5"/>
      <c r="U1438" s="5"/>
      <c r="V1438" s="5"/>
      <c r="W1438" s="5"/>
      <c r="X1438" s="5"/>
      <c r="Y1438" s="5"/>
      <c r="Z1438" s="5"/>
    </row>
    <row r="1439" spans="1:26" ht="27.75" customHeight="1">
      <c r="A1439" s="133"/>
      <c r="B1439" s="79"/>
      <c r="C1439" s="121"/>
      <c r="D1439" s="134" t="s">
        <v>279</v>
      </c>
      <c r="E1439" s="95">
        <v>2</v>
      </c>
      <c r="F1439" s="45"/>
      <c r="G1439" s="45"/>
      <c r="H1439" s="45"/>
      <c r="I1439" s="45"/>
      <c r="J1439" s="45">
        <f t="shared" si="50"/>
        <v>2</v>
      </c>
      <c r="K1439" s="45">
        <f t="shared" si="51"/>
        <v>1</v>
      </c>
      <c r="L1439" s="45"/>
      <c r="M1439" s="5"/>
      <c r="N1439" s="5"/>
      <c r="O1439" s="5"/>
      <c r="P1439" s="5"/>
      <c r="Q1439" s="5"/>
      <c r="R1439" s="5"/>
      <c r="S1439" s="5"/>
      <c r="T1439" s="5"/>
      <c r="U1439" s="5"/>
      <c r="V1439" s="5"/>
      <c r="W1439" s="5"/>
      <c r="X1439" s="5"/>
      <c r="Y1439" s="5"/>
      <c r="Z1439" s="5"/>
    </row>
    <row r="1440" spans="1:26" ht="27.75" customHeight="1">
      <c r="A1440" s="133"/>
      <c r="B1440" s="79"/>
      <c r="C1440" s="121"/>
      <c r="D1440" s="134" t="s">
        <v>283</v>
      </c>
      <c r="E1440" s="95">
        <v>0</v>
      </c>
      <c r="F1440" s="45"/>
      <c r="G1440" s="45"/>
      <c r="H1440" s="45"/>
      <c r="I1440" s="45"/>
      <c r="J1440" s="45">
        <f t="shared" si="50"/>
        <v>0</v>
      </c>
      <c r="K1440" s="45" t="e">
        <f t="shared" si="51"/>
        <v>#DIV/0!</v>
      </c>
      <c r="L1440" s="45"/>
      <c r="M1440" s="5"/>
      <c r="N1440" s="5"/>
      <c r="O1440" s="5"/>
      <c r="P1440" s="5"/>
      <c r="Q1440" s="5"/>
      <c r="R1440" s="5"/>
      <c r="S1440" s="5"/>
      <c r="T1440" s="5"/>
      <c r="U1440" s="5"/>
      <c r="V1440" s="5"/>
      <c r="W1440" s="5"/>
      <c r="X1440" s="5"/>
      <c r="Y1440" s="5"/>
      <c r="Z1440" s="5"/>
    </row>
    <row r="1441" spans="1:26" ht="27.75" customHeight="1">
      <c r="A1441" s="133"/>
      <c r="B1441" s="79"/>
      <c r="C1441" s="121"/>
      <c r="D1441" s="134" t="s">
        <v>285</v>
      </c>
      <c r="E1441" s="95">
        <v>2</v>
      </c>
      <c r="F1441" s="45"/>
      <c r="G1441" s="45"/>
      <c r="H1441" s="45"/>
      <c r="I1441" s="45"/>
      <c r="J1441" s="45">
        <f t="shared" si="50"/>
        <v>2</v>
      </c>
      <c r="K1441" s="45">
        <f t="shared" si="51"/>
        <v>1</v>
      </c>
      <c r="L1441" s="45"/>
      <c r="M1441" s="5"/>
      <c r="N1441" s="5"/>
      <c r="O1441" s="5"/>
      <c r="P1441" s="5"/>
      <c r="Q1441" s="5"/>
      <c r="R1441" s="5"/>
      <c r="S1441" s="5"/>
      <c r="T1441" s="5"/>
      <c r="U1441" s="5"/>
      <c r="V1441" s="5"/>
      <c r="W1441" s="5"/>
      <c r="X1441" s="5"/>
      <c r="Y1441" s="5"/>
      <c r="Z1441" s="5"/>
    </row>
    <row r="1442" spans="1:26" ht="27.75" customHeight="1">
      <c r="A1442" s="133"/>
      <c r="B1442" s="79"/>
      <c r="C1442" s="121"/>
      <c r="D1442" s="134" t="s">
        <v>287</v>
      </c>
      <c r="E1442" s="95">
        <v>0</v>
      </c>
      <c r="F1442" s="45"/>
      <c r="G1442" s="45"/>
      <c r="H1442" s="45"/>
      <c r="I1442" s="45"/>
      <c r="J1442" s="45">
        <f t="shared" si="50"/>
        <v>0</v>
      </c>
      <c r="K1442" s="45" t="e">
        <f t="shared" si="51"/>
        <v>#DIV/0!</v>
      </c>
      <c r="L1442" s="45"/>
      <c r="M1442" s="5"/>
      <c r="N1442" s="5"/>
      <c r="O1442" s="5"/>
      <c r="P1442" s="5"/>
      <c r="Q1442" s="5"/>
      <c r="R1442" s="5"/>
      <c r="S1442" s="5"/>
      <c r="T1442" s="5"/>
      <c r="U1442" s="5"/>
      <c r="V1442" s="5"/>
      <c r="W1442" s="5"/>
      <c r="X1442" s="5"/>
      <c r="Y1442" s="5"/>
      <c r="Z1442" s="5"/>
    </row>
    <row r="1443" spans="1:26" ht="27.75" customHeight="1">
      <c r="A1443" s="133"/>
      <c r="B1443" s="79"/>
      <c r="C1443" s="121"/>
      <c r="D1443" s="134" t="s">
        <v>289</v>
      </c>
      <c r="E1443" s="95">
        <v>2</v>
      </c>
      <c r="F1443" s="45"/>
      <c r="G1443" s="45"/>
      <c r="H1443" s="45"/>
      <c r="I1443" s="45"/>
      <c r="J1443" s="45">
        <f t="shared" si="50"/>
        <v>2</v>
      </c>
      <c r="K1443" s="45">
        <f t="shared" si="51"/>
        <v>1</v>
      </c>
      <c r="L1443" s="45"/>
      <c r="M1443" s="5"/>
      <c r="N1443" s="5"/>
      <c r="O1443" s="5"/>
      <c r="P1443" s="5"/>
      <c r="Q1443" s="5"/>
      <c r="R1443" s="5"/>
      <c r="S1443" s="5"/>
      <c r="T1443" s="5"/>
      <c r="U1443" s="5"/>
      <c r="V1443" s="5"/>
      <c r="W1443" s="5"/>
      <c r="X1443" s="5"/>
      <c r="Y1443" s="5"/>
      <c r="Z1443" s="5"/>
    </row>
    <row r="1444" spans="1:26" ht="27.75" customHeight="1">
      <c r="A1444" s="133"/>
      <c r="B1444" s="79"/>
      <c r="C1444" s="121"/>
      <c r="D1444" s="134" t="s">
        <v>291</v>
      </c>
      <c r="E1444" s="95">
        <v>0</v>
      </c>
      <c r="F1444" s="45"/>
      <c r="G1444" s="45"/>
      <c r="H1444" s="45"/>
      <c r="I1444" s="45"/>
      <c r="J1444" s="45">
        <f t="shared" si="50"/>
        <v>0</v>
      </c>
      <c r="K1444" s="45" t="e">
        <f t="shared" si="51"/>
        <v>#DIV/0!</v>
      </c>
      <c r="L1444" s="45"/>
      <c r="M1444" s="5"/>
      <c r="N1444" s="5"/>
      <c r="O1444" s="5"/>
      <c r="P1444" s="5"/>
      <c r="Q1444" s="5"/>
      <c r="R1444" s="5"/>
      <c r="S1444" s="5"/>
      <c r="T1444" s="5"/>
      <c r="U1444" s="5"/>
      <c r="V1444" s="5"/>
      <c r="W1444" s="5"/>
      <c r="X1444" s="5"/>
      <c r="Y1444" s="5"/>
      <c r="Z1444" s="5"/>
    </row>
    <row r="1445" spans="1:26" ht="27.75" customHeight="1">
      <c r="A1445" s="133"/>
      <c r="B1445" s="79"/>
      <c r="C1445" s="121"/>
      <c r="D1445" s="134" t="s">
        <v>293</v>
      </c>
      <c r="E1445" s="95">
        <v>2</v>
      </c>
      <c r="F1445" s="45"/>
      <c r="G1445" s="45"/>
      <c r="H1445" s="45"/>
      <c r="I1445" s="45"/>
      <c r="J1445" s="45">
        <f t="shared" si="50"/>
        <v>2</v>
      </c>
      <c r="K1445" s="45">
        <f t="shared" si="51"/>
        <v>1</v>
      </c>
      <c r="L1445" s="45"/>
      <c r="M1445" s="5"/>
      <c r="N1445" s="5"/>
      <c r="O1445" s="5"/>
      <c r="P1445" s="5"/>
      <c r="Q1445" s="5"/>
      <c r="R1445" s="5"/>
      <c r="S1445" s="5"/>
      <c r="T1445" s="5"/>
      <c r="U1445" s="5"/>
      <c r="V1445" s="5"/>
      <c r="W1445" s="5"/>
      <c r="X1445" s="5"/>
      <c r="Y1445" s="5"/>
      <c r="Z1445" s="5"/>
    </row>
    <row r="1446" spans="1:26" ht="27.75" customHeight="1">
      <c r="A1446" s="133"/>
      <c r="B1446" s="79"/>
      <c r="C1446" s="121"/>
      <c r="D1446" s="134" t="s">
        <v>295</v>
      </c>
      <c r="E1446" s="95">
        <v>0</v>
      </c>
      <c r="F1446" s="45"/>
      <c r="G1446" s="45"/>
      <c r="H1446" s="45"/>
      <c r="I1446" s="45"/>
      <c r="J1446" s="45">
        <f t="shared" si="50"/>
        <v>0</v>
      </c>
      <c r="K1446" s="45" t="e">
        <f t="shared" si="51"/>
        <v>#DIV/0!</v>
      </c>
      <c r="L1446" s="45"/>
      <c r="M1446" s="5"/>
      <c r="N1446" s="5"/>
      <c r="O1446" s="5"/>
      <c r="P1446" s="5"/>
      <c r="Q1446" s="5"/>
      <c r="R1446" s="5"/>
      <c r="S1446" s="5"/>
      <c r="T1446" s="5"/>
      <c r="U1446" s="5"/>
      <c r="V1446" s="5"/>
      <c r="W1446" s="5"/>
      <c r="X1446" s="5"/>
      <c r="Y1446" s="5"/>
      <c r="Z1446" s="5"/>
    </row>
    <row r="1447" spans="1:26" ht="27.75" customHeight="1">
      <c r="A1447" s="133"/>
      <c r="B1447" s="79"/>
      <c r="C1447" s="121"/>
      <c r="D1447" s="134" t="s">
        <v>297</v>
      </c>
      <c r="E1447" s="95">
        <v>2</v>
      </c>
      <c r="F1447" s="45"/>
      <c r="G1447" s="45"/>
      <c r="H1447" s="45"/>
      <c r="I1447" s="45"/>
      <c r="J1447" s="45">
        <f t="shared" si="50"/>
        <v>2</v>
      </c>
      <c r="K1447" s="45">
        <f t="shared" si="51"/>
        <v>1</v>
      </c>
      <c r="L1447" s="45"/>
      <c r="M1447" s="5"/>
      <c r="N1447" s="5"/>
      <c r="O1447" s="5"/>
      <c r="P1447" s="5"/>
      <c r="Q1447" s="5"/>
      <c r="R1447" s="5"/>
      <c r="S1447" s="5"/>
      <c r="T1447" s="5"/>
      <c r="U1447" s="5"/>
      <c r="V1447" s="5"/>
      <c r="W1447" s="5"/>
      <c r="X1447" s="5"/>
      <c r="Y1447" s="5"/>
      <c r="Z1447" s="5"/>
    </row>
    <row r="1448" spans="1:26" ht="27.75" customHeight="1">
      <c r="A1448" s="133"/>
      <c r="B1448" s="79"/>
      <c r="C1448" s="121"/>
      <c r="D1448" s="134" t="s">
        <v>299</v>
      </c>
      <c r="E1448" s="95">
        <v>0</v>
      </c>
      <c r="F1448" s="45"/>
      <c r="G1448" s="45"/>
      <c r="H1448" s="45"/>
      <c r="I1448" s="45"/>
      <c r="J1448" s="45">
        <f t="shared" si="50"/>
        <v>0</v>
      </c>
      <c r="K1448" s="45" t="e">
        <f t="shared" si="51"/>
        <v>#DIV/0!</v>
      </c>
      <c r="L1448" s="45"/>
      <c r="M1448" s="5"/>
      <c r="N1448" s="5"/>
      <c r="O1448" s="5"/>
      <c r="P1448" s="5"/>
      <c r="Q1448" s="5"/>
      <c r="R1448" s="5"/>
      <c r="S1448" s="5"/>
      <c r="T1448" s="5"/>
      <c r="U1448" s="5"/>
      <c r="V1448" s="5"/>
      <c r="W1448" s="5"/>
      <c r="X1448" s="5"/>
      <c r="Y1448" s="5"/>
      <c r="Z1448" s="5"/>
    </row>
    <row r="1449" spans="1:26" ht="27.75" customHeight="1">
      <c r="A1449" s="133"/>
      <c r="B1449" s="79"/>
      <c r="C1449" s="121"/>
      <c r="D1449" s="134" t="s">
        <v>301</v>
      </c>
      <c r="E1449" s="95">
        <v>0</v>
      </c>
      <c r="F1449" s="45"/>
      <c r="G1449" s="45"/>
      <c r="H1449" s="45"/>
      <c r="I1449" s="45"/>
      <c r="J1449" s="45">
        <f t="shared" si="50"/>
        <v>0</v>
      </c>
      <c r="K1449" s="45" t="e">
        <f t="shared" si="51"/>
        <v>#DIV/0!</v>
      </c>
      <c r="L1449" s="45"/>
      <c r="M1449" s="5"/>
      <c r="N1449" s="5"/>
      <c r="O1449" s="5"/>
      <c r="P1449" s="5"/>
      <c r="Q1449" s="5"/>
      <c r="R1449" s="5"/>
      <c r="S1449" s="5"/>
      <c r="T1449" s="5"/>
      <c r="U1449" s="5"/>
      <c r="V1449" s="5"/>
      <c r="W1449" s="5"/>
      <c r="X1449" s="5"/>
      <c r="Y1449" s="5"/>
      <c r="Z1449" s="5"/>
    </row>
    <row r="1450" spans="1:26" ht="27.75" customHeight="1">
      <c r="A1450" s="133"/>
      <c r="B1450" s="79"/>
      <c r="C1450" s="121"/>
      <c r="D1450" s="134" t="s">
        <v>302</v>
      </c>
      <c r="E1450" s="95">
        <v>2</v>
      </c>
      <c r="F1450" s="45"/>
      <c r="G1450" s="45"/>
      <c r="H1450" s="45"/>
      <c r="I1450" s="45"/>
      <c r="J1450" s="45">
        <f t="shared" si="50"/>
        <v>2</v>
      </c>
      <c r="K1450" s="45">
        <f t="shared" si="51"/>
        <v>1</v>
      </c>
      <c r="L1450" s="45"/>
      <c r="M1450" s="5"/>
      <c r="N1450" s="5"/>
      <c r="O1450" s="5"/>
      <c r="P1450" s="5"/>
      <c r="Q1450" s="5"/>
      <c r="R1450" s="5"/>
      <c r="S1450" s="5"/>
      <c r="T1450" s="5"/>
      <c r="U1450" s="5"/>
      <c r="V1450" s="5"/>
      <c r="W1450" s="5"/>
      <c r="X1450" s="5"/>
      <c r="Y1450" s="5"/>
      <c r="Z1450" s="5"/>
    </row>
    <row r="1451" spans="1:26" ht="27.75" customHeight="1">
      <c r="A1451" s="133"/>
      <c r="B1451" s="79"/>
      <c r="C1451" s="121"/>
      <c r="D1451" s="134" t="s">
        <v>304</v>
      </c>
      <c r="E1451" s="95">
        <v>0</v>
      </c>
      <c r="F1451" s="45"/>
      <c r="G1451" s="45"/>
      <c r="H1451" s="45"/>
      <c r="I1451" s="45"/>
      <c r="J1451" s="45">
        <f t="shared" si="50"/>
        <v>0</v>
      </c>
      <c r="K1451" s="45" t="e">
        <f t="shared" si="51"/>
        <v>#DIV/0!</v>
      </c>
      <c r="L1451" s="45"/>
      <c r="M1451" s="5"/>
      <c r="N1451" s="5"/>
      <c r="O1451" s="5"/>
      <c r="P1451" s="5"/>
      <c r="Q1451" s="5"/>
      <c r="R1451" s="5"/>
      <c r="S1451" s="5"/>
      <c r="T1451" s="5"/>
      <c r="U1451" s="5"/>
      <c r="V1451" s="5"/>
      <c r="W1451" s="5"/>
      <c r="X1451" s="5"/>
      <c r="Y1451" s="5"/>
      <c r="Z1451" s="5"/>
    </row>
    <row r="1452" spans="1:26" ht="27.75" customHeight="1">
      <c r="A1452" s="133"/>
      <c r="B1452" s="79"/>
      <c r="C1452" s="121"/>
      <c r="D1452" s="134" t="s">
        <v>306</v>
      </c>
      <c r="E1452" s="95">
        <v>2</v>
      </c>
      <c r="F1452" s="45"/>
      <c r="G1452" s="45"/>
      <c r="H1452" s="45"/>
      <c r="I1452" s="45"/>
      <c r="J1452" s="45">
        <f t="shared" si="50"/>
        <v>2</v>
      </c>
      <c r="K1452" s="45">
        <f t="shared" si="51"/>
        <v>1</v>
      </c>
      <c r="L1452" s="45"/>
      <c r="M1452" s="5"/>
      <c r="N1452" s="5"/>
      <c r="O1452" s="5"/>
      <c r="P1452" s="5"/>
      <c r="Q1452" s="5"/>
      <c r="R1452" s="5"/>
      <c r="S1452" s="5"/>
      <c r="T1452" s="5"/>
      <c r="U1452" s="5"/>
      <c r="V1452" s="5"/>
      <c r="W1452" s="5"/>
      <c r="X1452" s="5"/>
      <c r="Y1452" s="5"/>
      <c r="Z1452" s="5"/>
    </row>
    <row r="1453" spans="1:26" ht="27.75" customHeight="1">
      <c r="A1453" s="133"/>
      <c r="B1453" s="79"/>
      <c r="C1453" s="121"/>
      <c r="D1453" s="134" t="s">
        <v>309</v>
      </c>
      <c r="E1453" s="95">
        <v>0</v>
      </c>
      <c r="F1453" s="45"/>
      <c r="G1453" s="45"/>
      <c r="H1453" s="45"/>
      <c r="I1453" s="45"/>
      <c r="J1453" s="45">
        <f t="shared" si="50"/>
        <v>0</v>
      </c>
      <c r="K1453" s="45" t="e">
        <f t="shared" si="51"/>
        <v>#DIV/0!</v>
      </c>
      <c r="L1453" s="45"/>
      <c r="M1453" s="5"/>
      <c r="N1453" s="5"/>
      <c r="O1453" s="5"/>
      <c r="P1453" s="5"/>
      <c r="Q1453" s="5"/>
      <c r="R1453" s="5"/>
      <c r="S1453" s="5"/>
      <c r="T1453" s="5"/>
      <c r="U1453" s="5"/>
      <c r="V1453" s="5"/>
      <c r="W1453" s="5"/>
      <c r="X1453" s="5"/>
      <c r="Y1453" s="5"/>
      <c r="Z1453" s="5"/>
    </row>
    <row r="1454" spans="1:26" ht="27.75" customHeight="1">
      <c r="A1454" s="133"/>
      <c r="B1454" s="79"/>
      <c r="C1454" s="121"/>
      <c r="D1454" s="80" t="s">
        <v>41</v>
      </c>
      <c r="E1454" s="95">
        <v>28</v>
      </c>
      <c r="F1454" s="45"/>
      <c r="G1454" s="45"/>
      <c r="H1454" s="45"/>
      <c r="I1454" s="45"/>
      <c r="J1454" s="45">
        <f>SUM(J1413:J1453)</f>
        <v>28</v>
      </c>
      <c r="K1454" s="45">
        <f t="shared" si="51"/>
        <v>1</v>
      </c>
      <c r="L1454" s="45"/>
      <c r="M1454" s="5"/>
      <c r="N1454" s="5"/>
      <c r="O1454" s="5"/>
      <c r="P1454" s="5"/>
      <c r="Q1454" s="5"/>
      <c r="R1454" s="5"/>
      <c r="S1454" s="5"/>
      <c r="T1454" s="5"/>
      <c r="U1454" s="5"/>
      <c r="V1454" s="5"/>
      <c r="W1454" s="5"/>
      <c r="X1454" s="5"/>
      <c r="Y1454" s="5"/>
      <c r="Z1454" s="5"/>
    </row>
    <row r="1455" spans="1:26" ht="22.5" customHeight="1">
      <c r="A1455" s="306"/>
      <c r="B1455" s="116"/>
      <c r="C1455" s="121"/>
      <c r="D1455" s="455"/>
      <c r="E1455" s="433"/>
      <c r="F1455" s="329"/>
      <c r="G1455" s="94"/>
      <c r="H1455" s="71"/>
      <c r="I1455" s="71"/>
      <c r="J1455" s="71"/>
      <c r="K1455" s="71"/>
      <c r="L1455" s="71"/>
      <c r="M1455" s="71"/>
      <c r="N1455" s="71"/>
      <c r="O1455" s="71"/>
      <c r="P1455" s="5"/>
      <c r="Q1455" s="5"/>
      <c r="R1455" s="5"/>
      <c r="S1455" s="5"/>
      <c r="T1455" s="5"/>
      <c r="U1455" s="5"/>
      <c r="V1455" s="5"/>
      <c r="W1455" s="5"/>
      <c r="X1455" s="5"/>
      <c r="Y1455" s="5"/>
      <c r="Z1455" s="5"/>
    </row>
    <row r="1456" spans="1:26" ht="22.5" customHeight="1">
      <c r="A1456" s="66"/>
      <c r="B1456" s="421" t="s">
        <v>230</v>
      </c>
      <c r="C1456" s="422"/>
      <c r="D1456" s="423"/>
      <c r="E1456" s="534"/>
      <c r="F1456" s="70"/>
      <c r="G1456" s="535"/>
      <c r="H1456" s="425"/>
      <c r="I1456" s="426"/>
      <c r="J1456" s="426"/>
      <c r="K1456" s="426"/>
      <c r="L1456" s="426"/>
      <c r="M1456" s="428"/>
      <c r="N1456" s="428"/>
      <c r="O1456" s="428"/>
      <c r="P1456" s="5"/>
      <c r="Q1456" s="5"/>
      <c r="R1456" s="5"/>
      <c r="S1456" s="5"/>
      <c r="T1456" s="5"/>
      <c r="U1456" s="5"/>
      <c r="V1456" s="5"/>
      <c r="W1456" s="5"/>
      <c r="X1456" s="5"/>
      <c r="Y1456" s="5"/>
      <c r="Z1456" s="5"/>
    </row>
    <row r="1457" spans="1:26" ht="22.5" customHeight="1">
      <c r="A1457" s="77"/>
      <c r="B1457" s="79" t="s">
        <v>133</v>
      </c>
      <c r="C1457" s="465">
        <v>60000</v>
      </c>
      <c r="D1457" s="455" t="s">
        <v>647</v>
      </c>
      <c r="E1457" s="70"/>
      <c r="F1457" s="424"/>
      <c r="G1457" s="429"/>
      <c r="H1457" s="71"/>
      <c r="I1457" s="71"/>
      <c r="J1457" s="71"/>
      <c r="K1457" s="71"/>
      <c r="L1457" s="71"/>
      <c r="M1457" s="420" t="s">
        <v>568</v>
      </c>
      <c r="N1457" s="420" t="s">
        <v>568</v>
      </c>
      <c r="O1457" s="420" t="s">
        <v>568</v>
      </c>
      <c r="P1457" s="5"/>
      <c r="Q1457" s="5"/>
      <c r="R1457" s="5"/>
      <c r="S1457" s="5"/>
      <c r="T1457" s="5"/>
      <c r="U1457" s="5"/>
      <c r="V1457" s="5"/>
      <c r="W1457" s="5"/>
      <c r="X1457" s="5"/>
      <c r="Y1457" s="5"/>
      <c r="Z1457" s="5"/>
    </row>
    <row r="1458" spans="1:26" ht="22.5" customHeight="1">
      <c r="A1458" s="434"/>
      <c r="B1458" s="79" t="s">
        <v>145</v>
      </c>
      <c r="C1458" s="465">
        <v>7790</v>
      </c>
      <c r="D1458" s="466" t="s">
        <v>817</v>
      </c>
      <c r="E1458" s="70"/>
      <c r="F1458" s="424"/>
      <c r="G1458" s="70"/>
      <c r="H1458" s="71"/>
      <c r="I1458" s="71"/>
      <c r="J1458" s="71"/>
      <c r="K1458" s="71"/>
      <c r="L1458" s="71"/>
      <c r="M1458" s="71"/>
      <c r="N1458" s="71"/>
      <c r="O1458" s="71"/>
      <c r="P1458" s="5"/>
      <c r="Q1458" s="5"/>
      <c r="R1458" s="5"/>
      <c r="S1458" s="5"/>
      <c r="T1458" s="5"/>
      <c r="U1458" s="5"/>
      <c r="V1458" s="5"/>
      <c r="W1458" s="5"/>
      <c r="X1458" s="5"/>
      <c r="Y1458" s="5"/>
      <c r="Z1458" s="5"/>
    </row>
    <row r="1459" spans="1:26" ht="22.5" customHeight="1">
      <c r="A1459" s="402"/>
      <c r="B1459" s="79" t="s">
        <v>151</v>
      </c>
      <c r="C1459" s="465">
        <v>8810</v>
      </c>
      <c r="D1459" s="455" t="s">
        <v>647</v>
      </c>
      <c r="E1459" s="433"/>
      <c r="F1459" s="329"/>
      <c r="G1459" s="70"/>
      <c r="H1459" s="71"/>
      <c r="I1459" s="71"/>
      <c r="J1459" s="71"/>
      <c r="K1459" s="71"/>
      <c r="L1459" s="71"/>
      <c r="M1459" s="71"/>
      <c r="N1459" s="71"/>
      <c r="O1459" s="71"/>
      <c r="P1459" s="5"/>
      <c r="Q1459" s="5"/>
      <c r="R1459" s="5"/>
      <c r="S1459" s="5"/>
      <c r="T1459" s="5"/>
      <c r="U1459" s="5"/>
      <c r="V1459" s="5"/>
      <c r="W1459" s="5"/>
      <c r="X1459" s="5"/>
      <c r="Y1459" s="5"/>
      <c r="Z1459" s="5"/>
    </row>
    <row r="1460" spans="1:26" ht="22.5" customHeight="1">
      <c r="A1460" s="435"/>
      <c r="B1460" s="79" t="s">
        <v>70</v>
      </c>
      <c r="C1460" s="465">
        <f>SUM(C1457:C1459)</f>
        <v>76600</v>
      </c>
      <c r="D1460" s="455" t="s">
        <v>647</v>
      </c>
      <c r="E1460" s="433"/>
      <c r="F1460" s="329"/>
      <c r="G1460" s="94"/>
      <c r="H1460" s="71"/>
      <c r="I1460" s="71"/>
      <c r="J1460" s="71"/>
      <c r="K1460" s="71"/>
      <c r="L1460" s="71"/>
      <c r="M1460" s="71"/>
      <c r="N1460" s="71"/>
      <c r="O1460" s="71"/>
      <c r="P1460" s="5"/>
      <c r="Q1460" s="5"/>
      <c r="R1460" s="5"/>
      <c r="S1460" s="5"/>
      <c r="T1460" s="5"/>
      <c r="U1460" s="5"/>
      <c r="V1460" s="5"/>
      <c r="W1460" s="5"/>
      <c r="X1460" s="5"/>
      <c r="Y1460" s="5"/>
      <c r="Z1460" s="5"/>
    </row>
    <row r="1461" spans="1:26" ht="27.75" customHeight="1">
      <c r="A1461" s="133"/>
      <c r="B1461" s="79"/>
      <c r="C1461" s="121"/>
      <c r="D1461" s="134" t="s">
        <v>202</v>
      </c>
      <c r="E1461" s="95">
        <v>190</v>
      </c>
      <c r="F1461" s="45"/>
      <c r="G1461" s="45"/>
      <c r="H1461" s="45"/>
      <c r="I1461" s="45"/>
      <c r="J1461" s="45">
        <f t="shared" ref="J1461:J1501" si="52">SUM(E1461:I1461)</f>
        <v>190</v>
      </c>
      <c r="K1461" s="45">
        <f t="shared" ref="K1461:K1502" si="53">J1461/E1461</f>
        <v>1</v>
      </c>
      <c r="L1461" s="45"/>
      <c r="M1461" s="5"/>
      <c r="N1461" s="5"/>
      <c r="O1461" s="5"/>
      <c r="P1461" s="5"/>
      <c r="Q1461" s="5"/>
      <c r="R1461" s="5"/>
      <c r="S1461" s="5"/>
      <c r="T1461" s="5"/>
      <c r="U1461" s="5"/>
      <c r="V1461" s="5"/>
      <c r="W1461" s="5"/>
      <c r="X1461" s="5"/>
      <c r="Y1461" s="5"/>
      <c r="Z1461" s="5"/>
    </row>
    <row r="1462" spans="1:26" ht="27.75" customHeight="1">
      <c r="A1462" s="133"/>
      <c r="B1462" s="79"/>
      <c r="C1462" s="121"/>
      <c r="D1462" s="134" t="s">
        <v>205</v>
      </c>
      <c r="E1462" s="95">
        <v>190</v>
      </c>
      <c r="F1462" s="45"/>
      <c r="G1462" s="45"/>
      <c r="H1462" s="45"/>
      <c r="I1462" s="45"/>
      <c r="J1462" s="45">
        <f t="shared" si="52"/>
        <v>190</v>
      </c>
      <c r="K1462" s="45">
        <f t="shared" si="53"/>
        <v>1</v>
      </c>
      <c r="L1462" s="45"/>
      <c r="M1462" s="5"/>
      <c r="N1462" s="5"/>
      <c r="O1462" s="5"/>
      <c r="P1462" s="5"/>
      <c r="Q1462" s="5"/>
      <c r="R1462" s="5"/>
      <c r="S1462" s="5"/>
      <c r="T1462" s="5"/>
      <c r="U1462" s="5"/>
      <c r="V1462" s="5"/>
      <c r="W1462" s="5"/>
      <c r="X1462" s="5"/>
      <c r="Y1462" s="5"/>
      <c r="Z1462" s="5"/>
    </row>
    <row r="1463" spans="1:26" ht="27.75" customHeight="1">
      <c r="A1463" s="133"/>
      <c r="B1463" s="79"/>
      <c r="C1463" s="121"/>
      <c r="D1463" s="134" t="s">
        <v>210</v>
      </c>
      <c r="E1463" s="95">
        <v>190</v>
      </c>
      <c r="F1463" s="45"/>
      <c r="G1463" s="45"/>
      <c r="H1463" s="45"/>
      <c r="I1463" s="45"/>
      <c r="J1463" s="45">
        <f t="shared" si="52"/>
        <v>190</v>
      </c>
      <c r="K1463" s="45">
        <f t="shared" si="53"/>
        <v>1</v>
      </c>
      <c r="L1463" s="45"/>
      <c r="M1463" s="5"/>
      <c r="N1463" s="5"/>
      <c r="O1463" s="5"/>
      <c r="P1463" s="5"/>
      <c r="Q1463" s="5"/>
      <c r="R1463" s="5"/>
      <c r="S1463" s="5"/>
      <c r="T1463" s="5"/>
      <c r="U1463" s="5"/>
      <c r="V1463" s="5"/>
      <c r="W1463" s="5"/>
      <c r="X1463" s="5"/>
      <c r="Y1463" s="5"/>
      <c r="Z1463" s="5"/>
    </row>
    <row r="1464" spans="1:26" ht="27.75" customHeight="1">
      <c r="A1464" s="133"/>
      <c r="B1464" s="79"/>
      <c r="C1464" s="121"/>
      <c r="D1464" s="134" t="s">
        <v>213</v>
      </c>
      <c r="E1464" s="95">
        <v>190</v>
      </c>
      <c r="F1464" s="45"/>
      <c r="G1464" s="45"/>
      <c r="H1464" s="45"/>
      <c r="I1464" s="45"/>
      <c r="J1464" s="45">
        <f t="shared" si="52"/>
        <v>190</v>
      </c>
      <c r="K1464" s="45">
        <f t="shared" si="53"/>
        <v>1</v>
      </c>
      <c r="L1464" s="45"/>
      <c r="M1464" s="5"/>
      <c r="N1464" s="5"/>
      <c r="O1464" s="5"/>
      <c r="P1464" s="5"/>
      <c r="Q1464" s="5"/>
      <c r="R1464" s="5"/>
      <c r="S1464" s="5"/>
      <c r="T1464" s="5"/>
      <c r="U1464" s="5"/>
      <c r="V1464" s="5"/>
      <c r="W1464" s="5"/>
      <c r="X1464" s="5"/>
      <c r="Y1464" s="5"/>
      <c r="Z1464" s="5"/>
    </row>
    <row r="1465" spans="1:26" ht="27.75" customHeight="1">
      <c r="A1465" s="133"/>
      <c r="B1465" s="79"/>
      <c r="C1465" s="121"/>
      <c r="D1465" s="134" t="s">
        <v>216</v>
      </c>
      <c r="E1465" s="95">
        <v>190</v>
      </c>
      <c r="F1465" s="45"/>
      <c r="G1465" s="45"/>
      <c r="H1465" s="45"/>
      <c r="I1465" s="45"/>
      <c r="J1465" s="45">
        <f t="shared" si="52"/>
        <v>190</v>
      </c>
      <c r="K1465" s="45">
        <f t="shared" si="53"/>
        <v>1</v>
      </c>
      <c r="L1465" s="45"/>
      <c r="M1465" s="5"/>
      <c r="N1465" s="5"/>
      <c r="O1465" s="5"/>
      <c r="P1465" s="5"/>
      <c r="Q1465" s="5"/>
      <c r="R1465" s="5"/>
      <c r="S1465" s="5"/>
      <c r="T1465" s="5"/>
      <c r="U1465" s="5"/>
      <c r="V1465" s="5"/>
      <c r="W1465" s="5"/>
      <c r="X1465" s="5"/>
      <c r="Y1465" s="5"/>
      <c r="Z1465" s="5"/>
    </row>
    <row r="1466" spans="1:26" ht="27.75" customHeight="1">
      <c r="A1466" s="133"/>
      <c r="B1466" s="79"/>
      <c r="C1466" s="121"/>
      <c r="D1466" s="134" t="s">
        <v>218</v>
      </c>
      <c r="E1466" s="95">
        <v>190</v>
      </c>
      <c r="F1466" s="45"/>
      <c r="G1466" s="45"/>
      <c r="H1466" s="45"/>
      <c r="I1466" s="45"/>
      <c r="J1466" s="45">
        <f t="shared" si="52"/>
        <v>190</v>
      </c>
      <c r="K1466" s="45">
        <f t="shared" si="53"/>
        <v>1</v>
      </c>
      <c r="L1466" s="45"/>
      <c r="M1466" s="5"/>
      <c r="N1466" s="5"/>
      <c r="O1466" s="5"/>
      <c r="P1466" s="5"/>
      <c r="Q1466" s="5"/>
      <c r="R1466" s="5"/>
      <c r="S1466" s="5"/>
      <c r="T1466" s="5"/>
      <c r="U1466" s="5"/>
      <c r="V1466" s="5"/>
      <c r="W1466" s="5"/>
      <c r="X1466" s="5"/>
      <c r="Y1466" s="5"/>
      <c r="Z1466" s="5"/>
    </row>
    <row r="1467" spans="1:26" ht="27.75" customHeight="1">
      <c r="A1467" s="133"/>
      <c r="B1467" s="79"/>
      <c r="C1467" s="121"/>
      <c r="D1467" s="134" t="s">
        <v>220</v>
      </c>
      <c r="E1467" s="95">
        <v>190</v>
      </c>
      <c r="F1467" s="45"/>
      <c r="G1467" s="45"/>
      <c r="H1467" s="45"/>
      <c r="I1467" s="45"/>
      <c r="J1467" s="45">
        <f t="shared" si="52"/>
        <v>190</v>
      </c>
      <c r="K1467" s="45">
        <f t="shared" si="53"/>
        <v>1</v>
      </c>
      <c r="L1467" s="45"/>
      <c r="M1467" s="5"/>
      <c r="N1467" s="5"/>
      <c r="O1467" s="5"/>
      <c r="P1467" s="5"/>
      <c r="Q1467" s="5"/>
      <c r="R1467" s="5"/>
      <c r="S1467" s="5"/>
      <c r="T1467" s="5"/>
      <c r="U1467" s="5"/>
      <c r="V1467" s="5"/>
      <c r="W1467" s="5"/>
      <c r="X1467" s="5"/>
      <c r="Y1467" s="5"/>
      <c r="Z1467" s="5"/>
    </row>
    <row r="1468" spans="1:26" ht="27.75" customHeight="1">
      <c r="A1468" s="133"/>
      <c r="B1468" s="79"/>
      <c r="C1468" s="121"/>
      <c r="D1468" s="134" t="s">
        <v>223</v>
      </c>
      <c r="E1468" s="95">
        <v>190</v>
      </c>
      <c r="F1468" s="45"/>
      <c r="G1468" s="45"/>
      <c r="H1468" s="45"/>
      <c r="I1468" s="45"/>
      <c r="J1468" s="45">
        <f t="shared" si="52"/>
        <v>190</v>
      </c>
      <c r="K1468" s="45">
        <f t="shared" si="53"/>
        <v>1</v>
      </c>
      <c r="L1468" s="45"/>
      <c r="M1468" s="5"/>
      <c r="N1468" s="5"/>
      <c r="O1468" s="5"/>
      <c r="P1468" s="5"/>
      <c r="Q1468" s="5"/>
      <c r="R1468" s="5"/>
      <c r="S1468" s="5"/>
      <c r="T1468" s="5"/>
      <c r="U1468" s="5"/>
      <c r="V1468" s="5"/>
      <c r="W1468" s="5"/>
      <c r="X1468" s="5"/>
      <c r="Y1468" s="5"/>
      <c r="Z1468" s="5"/>
    </row>
    <row r="1469" spans="1:26" ht="27.75" customHeight="1">
      <c r="A1469" s="133"/>
      <c r="B1469" s="79"/>
      <c r="C1469" s="121"/>
      <c r="D1469" s="134" t="s">
        <v>225</v>
      </c>
      <c r="E1469" s="95">
        <v>190</v>
      </c>
      <c r="F1469" s="45"/>
      <c r="G1469" s="45"/>
      <c r="H1469" s="45"/>
      <c r="I1469" s="45"/>
      <c r="J1469" s="45">
        <f t="shared" si="52"/>
        <v>190</v>
      </c>
      <c r="K1469" s="45">
        <f t="shared" si="53"/>
        <v>1</v>
      </c>
      <c r="L1469" s="45"/>
      <c r="M1469" s="5"/>
      <c r="N1469" s="5"/>
      <c r="O1469" s="5"/>
      <c r="P1469" s="5"/>
      <c r="Q1469" s="5"/>
      <c r="R1469" s="5"/>
      <c r="S1469" s="5"/>
      <c r="T1469" s="5"/>
      <c r="U1469" s="5"/>
      <c r="V1469" s="5"/>
      <c r="W1469" s="5"/>
      <c r="X1469" s="5"/>
      <c r="Y1469" s="5"/>
      <c r="Z1469" s="5"/>
    </row>
    <row r="1470" spans="1:26" ht="27.75" customHeight="1">
      <c r="A1470" s="133"/>
      <c r="B1470" s="79"/>
      <c r="C1470" s="121"/>
      <c r="D1470" s="134" t="s">
        <v>227</v>
      </c>
      <c r="E1470" s="95">
        <v>190</v>
      </c>
      <c r="F1470" s="45"/>
      <c r="G1470" s="45"/>
      <c r="H1470" s="45"/>
      <c r="I1470" s="45"/>
      <c r="J1470" s="45">
        <f t="shared" si="52"/>
        <v>190</v>
      </c>
      <c r="K1470" s="45">
        <f t="shared" si="53"/>
        <v>1</v>
      </c>
      <c r="L1470" s="45"/>
      <c r="M1470" s="5"/>
      <c r="N1470" s="5"/>
      <c r="O1470" s="5"/>
      <c r="P1470" s="5"/>
      <c r="Q1470" s="5"/>
      <c r="R1470" s="5"/>
      <c r="S1470" s="5"/>
      <c r="T1470" s="5"/>
      <c r="U1470" s="5"/>
      <c r="V1470" s="5"/>
      <c r="W1470" s="5"/>
      <c r="X1470" s="5"/>
      <c r="Y1470" s="5"/>
      <c r="Z1470" s="5"/>
    </row>
    <row r="1471" spans="1:26" ht="27.75" customHeight="1">
      <c r="A1471" s="133"/>
      <c r="B1471" s="79"/>
      <c r="C1471" s="121"/>
      <c r="D1471" s="134" t="s">
        <v>229</v>
      </c>
      <c r="E1471" s="95">
        <v>190</v>
      </c>
      <c r="F1471" s="45"/>
      <c r="G1471" s="45"/>
      <c r="H1471" s="45"/>
      <c r="I1471" s="45"/>
      <c r="J1471" s="45">
        <f t="shared" si="52"/>
        <v>190</v>
      </c>
      <c r="K1471" s="45">
        <f t="shared" si="53"/>
        <v>1</v>
      </c>
      <c r="L1471" s="45"/>
      <c r="M1471" s="5"/>
      <c r="N1471" s="5"/>
      <c r="O1471" s="5"/>
      <c r="P1471" s="5"/>
      <c r="Q1471" s="5"/>
      <c r="R1471" s="5"/>
      <c r="S1471" s="5"/>
      <c r="T1471" s="5"/>
      <c r="U1471" s="5"/>
      <c r="V1471" s="5"/>
      <c r="W1471" s="5"/>
      <c r="X1471" s="5"/>
      <c r="Y1471" s="5"/>
      <c r="Z1471" s="5"/>
    </row>
    <row r="1472" spans="1:26" ht="27.75" customHeight="1">
      <c r="A1472" s="133"/>
      <c r="B1472" s="79"/>
      <c r="C1472" s="121"/>
      <c r="D1472" s="134" t="s">
        <v>234</v>
      </c>
      <c r="E1472" s="95">
        <v>190</v>
      </c>
      <c r="F1472" s="45"/>
      <c r="G1472" s="45"/>
      <c r="H1472" s="45"/>
      <c r="I1472" s="45"/>
      <c r="J1472" s="45">
        <f t="shared" si="52"/>
        <v>190</v>
      </c>
      <c r="K1472" s="45">
        <f t="shared" si="53"/>
        <v>1</v>
      </c>
      <c r="L1472" s="45"/>
      <c r="M1472" s="5"/>
      <c r="N1472" s="5"/>
      <c r="O1472" s="5"/>
      <c r="P1472" s="5"/>
      <c r="Q1472" s="5"/>
      <c r="R1472" s="5"/>
      <c r="S1472" s="5"/>
      <c r="T1472" s="5"/>
      <c r="U1472" s="5"/>
      <c r="V1472" s="5"/>
      <c r="W1472" s="5"/>
      <c r="X1472" s="5"/>
      <c r="Y1472" s="5"/>
      <c r="Z1472" s="5"/>
    </row>
    <row r="1473" spans="1:26" ht="27.75" customHeight="1">
      <c r="A1473" s="133"/>
      <c r="B1473" s="79"/>
      <c r="C1473" s="121"/>
      <c r="D1473" s="134" t="s">
        <v>236</v>
      </c>
      <c r="E1473" s="95">
        <v>190</v>
      </c>
      <c r="F1473" s="45"/>
      <c r="G1473" s="45"/>
      <c r="H1473" s="45"/>
      <c r="I1473" s="45"/>
      <c r="J1473" s="45">
        <f t="shared" si="52"/>
        <v>190</v>
      </c>
      <c r="K1473" s="45">
        <f t="shared" si="53"/>
        <v>1</v>
      </c>
      <c r="L1473" s="45"/>
      <c r="M1473" s="5"/>
      <c r="N1473" s="5"/>
      <c r="O1473" s="5"/>
      <c r="P1473" s="5"/>
      <c r="Q1473" s="5"/>
      <c r="R1473" s="5"/>
      <c r="S1473" s="5"/>
      <c r="T1473" s="5"/>
      <c r="U1473" s="5"/>
      <c r="V1473" s="5"/>
      <c r="W1473" s="5"/>
      <c r="X1473" s="5"/>
      <c r="Y1473" s="5"/>
      <c r="Z1473" s="5"/>
    </row>
    <row r="1474" spans="1:26" ht="27.75" customHeight="1">
      <c r="A1474" s="133"/>
      <c r="B1474" s="79"/>
      <c r="C1474" s="121"/>
      <c r="D1474" s="134" t="s">
        <v>241</v>
      </c>
      <c r="E1474" s="95">
        <v>190</v>
      </c>
      <c r="F1474" s="45"/>
      <c r="G1474" s="45"/>
      <c r="H1474" s="45"/>
      <c r="I1474" s="45"/>
      <c r="J1474" s="45">
        <f t="shared" si="52"/>
        <v>190</v>
      </c>
      <c r="K1474" s="45">
        <f t="shared" si="53"/>
        <v>1</v>
      </c>
      <c r="L1474" s="45"/>
      <c r="M1474" s="5"/>
      <c r="N1474" s="5"/>
      <c r="O1474" s="5"/>
      <c r="P1474" s="5"/>
      <c r="Q1474" s="5"/>
      <c r="R1474" s="5"/>
      <c r="S1474" s="5"/>
      <c r="T1474" s="5"/>
      <c r="U1474" s="5"/>
      <c r="V1474" s="5"/>
      <c r="W1474" s="5"/>
      <c r="X1474" s="5"/>
      <c r="Y1474" s="5"/>
      <c r="Z1474" s="5"/>
    </row>
    <row r="1475" spans="1:26" ht="27.75" customHeight="1">
      <c r="A1475" s="133"/>
      <c r="B1475" s="79"/>
      <c r="C1475" s="121"/>
      <c r="D1475" s="134" t="s">
        <v>243</v>
      </c>
      <c r="E1475" s="95">
        <v>190</v>
      </c>
      <c r="F1475" s="45"/>
      <c r="G1475" s="45"/>
      <c r="H1475" s="45"/>
      <c r="I1475" s="45"/>
      <c r="J1475" s="45">
        <f t="shared" si="52"/>
        <v>190</v>
      </c>
      <c r="K1475" s="45">
        <f t="shared" si="53"/>
        <v>1</v>
      </c>
      <c r="L1475" s="45"/>
      <c r="M1475" s="5"/>
      <c r="N1475" s="5"/>
      <c r="O1475" s="5"/>
      <c r="P1475" s="5"/>
      <c r="Q1475" s="5"/>
      <c r="R1475" s="5"/>
      <c r="S1475" s="5"/>
      <c r="T1475" s="5"/>
      <c r="U1475" s="5"/>
      <c r="V1475" s="5"/>
      <c r="W1475" s="5"/>
      <c r="X1475" s="5"/>
      <c r="Y1475" s="5"/>
      <c r="Z1475" s="5"/>
    </row>
    <row r="1476" spans="1:26" ht="27.75" customHeight="1">
      <c r="A1476" s="133"/>
      <c r="B1476" s="79"/>
      <c r="C1476" s="121"/>
      <c r="D1476" s="134" t="s">
        <v>246</v>
      </c>
      <c r="E1476" s="95">
        <v>190</v>
      </c>
      <c r="F1476" s="45"/>
      <c r="G1476" s="45"/>
      <c r="H1476" s="45"/>
      <c r="I1476" s="45"/>
      <c r="J1476" s="45">
        <f t="shared" si="52"/>
        <v>190</v>
      </c>
      <c r="K1476" s="45">
        <f t="shared" si="53"/>
        <v>1</v>
      </c>
      <c r="L1476" s="45"/>
      <c r="M1476" s="5"/>
      <c r="N1476" s="5"/>
      <c r="O1476" s="5"/>
      <c r="P1476" s="5"/>
      <c r="Q1476" s="5"/>
      <c r="R1476" s="5"/>
      <c r="S1476" s="5"/>
      <c r="T1476" s="5"/>
      <c r="U1476" s="5"/>
      <c r="V1476" s="5"/>
      <c r="W1476" s="5"/>
      <c r="X1476" s="5"/>
      <c r="Y1476" s="5"/>
      <c r="Z1476" s="5"/>
    </row>
    <row r="1477" spans="1:26" ht="27.75" customHeight="1">
      <c r="A1477" s="133"/>
      <c r="B1477" s="79"/>
      <c r="C1477" s="121"/>
      <c r="D1477" s="134" t="s">
        <v>249</v>
      </c>
      <c r="E1477" s="95">
        <v>190</v>
      </c>
      <c r="F1477" s="45"/>
      <c r="G1477" s="45"/>
      <c r="H1477" s="45"/>
      <c r="I1477" s="45"/>
      <c r="J1477" s="45">
        <f t="shared" si="52"/>
        <v>190</v>
      </c>
      <c r="K1477" s="45">
        <f t="shared" si="53"/>
        <v>1</v>
      </c>
      <c r="L1477" s="45"/>
      <c r="M1477" s="5"/>
      <c r="N1477" s="5"/>
      <c r="O1477" s="5"/>
      <c r="P1477" s="5"/>
      <c r="Q1477" s="5"/>
      <c r="R1477" s="5"/>
      <c r="S1477" s="5"/>
      <c r="T1477" s="5"/>
      <c r="U1477" s="5"/>
      <c r="V1477" s="5"/>
      <c r="W1477" s="5"/>
      <c r="X1477" s="5"/>
      <c r="Y1477" s="5"/>
      <c r="Z1477" s="5"/>
    </row>
    <row r="1478" spans="1:26" ht="27.75" customHeight="1">
      <c r="A1478" s="133"/>
      <c r="B1478" s="79"/>
      <c r="C1478" s="121"/>
      <c r="D1478" s="134" t="s">
        <v>253</v>
      </c>
      <c r="E1478" s="95">
        <v>190</v>
      </c>
      <c r="F1478" s="45"/>
      <c r="G1478" s="45"/>
      <c r="H1478" s="45"/>
      <c r="I1478" s="45"/>
      <c r="J1478" s="45">
        <f t="shared" si="52"/>
        <v>190</v>
      </c>
      <c r="K1478" s="45">
        <f t="shared" si="53"/>
        <v>1</v>
      </c>
      <c r="L1478" s="45"/>
      <c r="M1478" s="5"/>
      <c r="N1478" s="5"/>
      <c r="O1478" s="5"/>
      <c r="P1478" s="5"/>
      <c r="Q1478" s="5"/>
      <c r="R1478" s="5"/>
      <c r="S1478" s="5"/>
      <c r="T1478" s="5"/>
      <c r="U1478" s="5"/>
      <c r="V1478" s="5"/>
      <c r="W1478" s="5"/>
      <c r="X1478" s="5"/>
      <c r="Y1478" s="5"/>
      <c r="Z1478" s="5"/>
    </row>
    <row r="1479" spans="1:26" ht="27.75" customHeight="1">
      <c r="A1479" s="133"/>
      <c r="B1479" s="79"/>
      <c r="C1479" s="121"/>
      <c r="D1479" s="134" t="s">
        <v>256</v>
      </c>
      <c r="E1479" s="95">
        <v>190</v>
      </c>
      <c r="F1479" s="45"/>
      <c r="G1479" s="45"/>
      <c r="H1479" s="45"/>
      <c r="I1479" s="45"/>
      <c r="J1479" s="45">
        <f t="shared" si="52"/>
        <v>190</v>
      </c>
      <c r="K1479" s="45">
        <f t="shared" si="53"/>
        <v>1</v>
      </c>
      <c r="L1479" s="45"/>
      <c r="M1479" s="5"/>
      <c r="N1479" s="5"/>
      <c r="O1479" s="5"/>
      <c r="P1479" s="5"/>
      <c r="Q1479" s="5"/>
      <c r="R1479" s="5"/>
      <c r="S1479" s="5"/>
      <c r="T1479" s="5"/>
      <c r="U1479" s="5"/>
      <c r="V1479" s="5"/>
      <c r="W1479" s="5"/>
      <c r="X1479" s="5"/>
      <c r="Y1479" s="5"/>
      <c r="Z1479" s="5"/>
    </row>
    <row r="1480" spans="1:26" ht="27.75" customHeight="1">
      <c r="A1480" s="133"/>
      <c r="B1480" s="79"/>
      <c r="C1480" s="121"/>
      <c r="D1480" s="134" t="s">
        <v>259</v>
      </c>
      <c r="E1480" s="95">
        <v>190</v>
      </c>
      <c r="F1480" s="45"/>
      <c r="G1480" s="45"/>
      <c r="H1480" s="45"/>
      <c r="I1480" s="45"/>
      <c r="J1480" s="45">
        <f t="shared" si="52"/>
        <v>190</v>
      </c>
      <c r="K1480" s="45">
        <f t="shared" si="53"/>
        <v>1</v>
      </c>
      <c r="L1480" s="45"/>
      <c r="M1480" s="5"/>
      <c r="N1480" s="5"/>
      <c r="O1480" s="5"/>
      <c r="P1480" s="5"/>
      <c r="Q1480" s="5"/>
      <c r="R1480" s="5"/>
      <c r="S1480" s="5"/>
      <c r="T1480" s="5"/>
      <c r="U1480" s="5"/>
      <c r="V1480" s="5"/>
      <c r="W1480" s="5"/>
      <c r="X1480" s="5"/>
      <c r="Y1480" s="5"/>
      <c r="Z1480" s="5"/>
    </row>
    <row r="1481" spans="1:26" ht="27.75" customHeight="1">
      <c r="A1481" s="133"/>
      <c r="B1481" s="79"/>
      <c r="C1481" s="121"/>
      <c r="D1481" s="134" t="s">
        <v>261</v>
      </c>
      <c r="E1481" s="95">
        <v>190</v>
      </c>
      <c r="F1481" s="45"/>
      <c r="G1481" s="45"/>
      <c r="H1481" s="45"/>
      <c r="I1481" s="45"/>
      <c r="J1481" s="45">
        <f t="shared" si="52"/>
        <v>190</v>
      </c>
      <c r="K1481" s="45">
        <f t="shared" si="53"/>
        <v>1</v>
      </c>
      <c r="L1481" s="45"/>
      <c r="M1481" s="5"/>
      <c r="N1481" s="5"/>
      <c r="O1481" s="5"/>
      <c r="P1481" s="5"/>
      <c r="Q1481" s="5"/>
      <c r="R1481" s="5"/>
      <c r="S1481" s="5"/>
      <c r="T1481" s="5"/>
      <c r="U1481" s="5"/>
      <c r="V1481" s="5"/>
      <c r="W1481" s="5"/>
      <c r="X1481" s="5"/>
      <c r="Y1481" s="5"/>
      <c r="Z1481" s="5"/>
    </row>
    <row r="1482" spans="1:26" ht="27.75" customHeight="1">
      <c r="A1482" s="133"/>
      <c r="B1482" s="79"/>
      <c r="C1482" s="121"/>
      <c r="D1482" s="134" t="s">
        <v>263</v>
      </c>
      <c r="E1482" s="95">
        <v>190</v>
      </c>
      <c r="F1482" s="45"/>
      <c r="G1482" s="45"/>
      <c r="H1482" s="45"/>
      <c r="I1482" s="45"/>
      <c r="J1482" s="45">
        <f t="shared" si="52"/>
        <v>190</v>
      </c>
      <c r="K1482" s="45">
        <f t="shared" si="53"/>
        <v>1</v>
      </c>
      <c r="L1482" s="45"/>
      <c r="M1482" s="5"/>
      <c r="N1482" s="5"/>
      <c r="O1482" s="5"/>
      <c r="P1482" s="5"/>
      <c r="Q1482" s="5"/>
      <c r="R1482" s="5"/>
      <c r="S1482" s="5"/>
      <c r="T1482" s="5"/>
      <c r="U1482" s="5"/>
      <c r="V1482" s="5"/>
      <c r="W1482" s="5"/>
      <c r="X1482" s="5"/>
      <c r="Y1482" s="5"/>
      <c r="Z1482" s="5"/>
    </row>
    <row r="1483" spans="1:26" ht="27.75" customHeight="1">
      <c r="A1483" s="133"/>
      <c r="B1483" s="79"/>
      <c r="C1483" s="121"/>
      <c r="D1483" s="134" t="s">
        <v>265</v>
      </c>
      <c r="E1483" s="95">
        <v>190</v>
      </c>
      <c r="F1483" s="45"/>
      <c r="G1483" s="45"/>
      <c r="H1483" s="45"/>
      <c r="I1483" s="45"/>
      <c r="J1483" s="45">
        <f t="shared" si="52"/>
        <v>190</v>
      </c>
      <c r="K1483" s="45">
        <f t="shared" si="53"/>
        <v>1</v>
      </c>
      <c r="L1483" s="45"/>
      <c r="M1483" s="5"/>
      <c r="N1483" s="5"/>
      <c r="O1483" s="5"/>
      <c r="P1483" s="5"/>
      <c r="Q1483" s="5"/>
      <c r="R1483" s="5"/>
      <c r="S1483" s="5"/>
      <c r="T1483" s="5"/>
      <c r="U1483" s="5"/>
      <c r="V1483" s="5"/>
      <c r="W1483" s="5"/>
      <c r="X1483" s="5"/>
      <c r="Y1483" s="5"/>
      <c r="Z1483" s="5"/>
    </row>
    <row r="1484" spans="1:26" ht="27.75" customHeight="1">
      <c r="A1484" s="133"/>
      <c r="B1484" s="79"/>
      <c r="C1484" s="121"/>
      <c r="D1484" s="134" t="s">
        <v>269</v>
      </c>
      <c r="E1484" s="95">
        <v>190</v>
      </c>
      <c r="F1484" s="45"/>
      <c r="G1484" s="45"/>
      <c r="H1484" s="45"/>
      <c r="I1484" s="45"/>
      <c r="J1484" s="45">
        <f t="shared" si="52"/>
        <v>190</v>
      </c>
      <c r="K1484" s="45">
        <f t="shared" si="53"/>
        <v>1</v>
      </c>
      <c r="L1484" s="45"/>
      <c r="M1484" s="5"/>
      <c r="N1484" s="5"/>
      <c r="O1484" s="5"/>
      <c r="P1484" s="5"/>
      <c r="Q1484" s="5"/>
      <c r="R1484" s="5"/>
      <c r="S1484" s="5"/>
      <c r="T1484" s="5"/>
      <c r="U1484" s="5"/>
      <c r="V1484" s="5"/>
      <c r="W1484" s="5"/>
      <c r="X1484" s="5"/>
      <c r="Y1484" s="5"/>
      <c r="Z1484" s="5"/>
    </row>
    <row r="1485" spans="1:26" ht="27.75" customHeight="1">
      <c r="A1485" s="133"/>
      <c r="B1485" s="79"/>
      <c r="C1485" s="121"/>
      <c r="D1485" s="134" t="s">
        <v>274</v>
      </c>
      <c r="E1485" s="95">
        <v>190</v>
      </c>
      <c r="F1485" s="45"/>
      <c r="G1485" s="45"/>
      <c r="H1485" s="45"/>
      <c r="I1485" s="45"/>
      <c r="J1485" s="45">
        <f t="shared" si="52"/>
        <v>190</v>
      </c>
      <c r="K1485" s="45">
        <f t="shared" si="53"/>
        <v>1</v>
      </c>
      <c r="L1485" s="45"/>
      <c r="M1485" s="5"/>
      <c r="N1485" s="5"/>
      <c r="O1485" s="5"/>
      <c r="P1485" s="5"/>
      <c r="Q1485" s="5"/>
      <c r="R1485" s="5"/>
      <c r="S1485" s="5"/>
      <c r="T1485" s="5"/>
      <c r="U1485" s="5"/>
      <c r="V1485" s="5"/>
      <c r="W1485" s="5"/>
      <c r="X1485" s="5"/>
      <c r="Y1485" s="5"/>
      <c r="Z1485" s="5"/>
    </row>
    <row r="1486" spans="1:26" ht="27.75" customHeight="1">
      <c r="A1486" s="133"/>
      <c r="B1486" s="79"/>
      <c r="C1486" s="121"/>
      <c r="D1486" s="134" t="s">
        <v>277</v>
      </c>
      <c r="E1486" s="95">
        <v>190</v>
      </c>
      <c r="F1486" s="45"/>
      <c r="G1486" s="45"/>
      <c r="H1486" s="45"/>
      <c r="I1486" s="45"/>
      <c r="J1486" s="45">
        <f t="shared" si="52"/>
        <v>190</v>
      </c>
      <c r="K1486" s="45">
        <f t="shared" si="53"/>
        <v>1</v>
      </c>
      <c r="L1486" s="45"/>
      <c r="M1486" s="5"/>
      <c r="N1486" s="5"/>
      <c r="O1486" s="5"/>
      <c r="P1486" s="5"/>
      <c r="Q1486" s="5"/>
      <c r="R1486" s="5"/>
      <c r="S1486" s="5"/>
      <c r="T1486" s="5"/>
      <c r="U1486" s="5"/>
      <c r="V1486" s="5"/>
      <c r="W1486" s="5"/>
      <c r="X1486" s="5"/>
      <c r="Y1486" s="5"/>
      <c r="Z1486" s="5"/>
    </row>
    <row r="1487" spans="1:26" ht="27.75" customHeight="1">
      <c r="A1487" s="133"/>
      <c r="B1487" s="79"/>
      <c r="C1487" s="121"/>
      <c r="D1487" s="134" t="s">
        <v>279</v>
      </c>
      <c r="E1487" s="95">
        <v>190</v>
      </c>
      <c r="F1487" s="45"/>
      <c r="G1487" s="45"/>
      <c r="H1487" s="45"/>
      <c r="I1487" s="45"/>
      <c r="J1487" s="45">
        <f t="shared" si="52"/>
        <v>190</v>
      </c>
      <c r="K1487" s="45">
        <f t="shared" si="53"/>
        <v>1</v>
      </c>
      <c r="L1487" s="45"/>
      <c r="M1487" s="5"/>
      <c r="N1487" s="5"/>
      <c r="O1487" s="5"/>
      <c r="P1487" s="5"/>
      <c r="Q1487" s="5"/>
      <c r="R1487" s="5"/>
      <c r="S1487" s="5"/>
      <c r="T1487" s="5"/>
      <c r="U1487" s="5"/>
      <c r="V1487" s="5"/>
      <c r="W1487" s="5"/>
      <c r="X1487" s="5"/>
      <c r="Y1487" s="5"/>
      <c r="Z1487" s="5"/>
    </row>
    <row r="1488" spans="1:26" ht="27.75" customHeight="1">
      <c r="A1488" s="133"/>
      <c r="B1488" s="79"/>
      <c r="C1488" s="121"/>
      <c r="D1488" s="134" t="s">
        <v>283</v>
      </c>
      <c r="E1488" s="95">
        <v>190</v>
      </c>
      <c r="F1488" s="45"/>
      <c r="G1488" s="45"/>
      <c r="H1488" s="45"/>
      <c r="I1488" s="45"/>
      <c r="J1488" s="45">
        <f t="shared" si="52"/>
        <v>190</v>
      </c>
      <c r="K1488" s="45">
        <f t="shared" si="53"/>
        <v>1</v>
      </c>
      <c r="L1488" s="45"/>
      <c r="M1488" s="5"/>
      <c r="N1488" s="5"/>
      <c r="O1488" s="5"/>
      <c r="P1488" s="5"/>
      <c r="Q1488" s="5"/>
      <c r="R1488" s="5"/>
      <c r="S1488" s="5"/>
      <c r="T1488" s="5"/>
      <c r="U1488" s="5"/>
      <c r="V1488" s="5"/>
      <c r="W1488" s="5"/>
      <c r="X1488" s="5"/>
      <c r="Y1488" s="5"/>
      <c r="Z1488" s="5"/>
    </row>
    <row r="1489" spans="1:26" ht="27.75" customHeight="1">
      <c r="A1489" s="133"/>
      <c r="B1489" s="79"/>
      <c r="C1489" s="121"/>
      <c r="D1489" s="134" t="s">
        <v>285</v>
      </c>
      <c r="E1489" s="95">
        <v>190</v>
      </c>
      <c r="F1489" s="45"/>
      <c r="G1489" s="45"/>
      <c r="H1489" s="45"/>
      <c r="I1489" s="45"/>
      <c r="J1489" s="45">
        <f t="shared" si="52"/>
        <v>190</v>
      </c>
      <c r="K1489" s="45">
        <f t="shared" si="53"/>
        <v>1</v>
      </c>
      <c r="L1489" s="45"/>
      <c r="M1489" s="5"/>
      <c r="N1489" s="5"/>
      <c r="O1489" s="5"/>
      <c r="P1489" s="5"/>
      <c r="Q1489" s="5"/>
      <c r="R1489" s="5"/>
      <c r="S1489" s="5"/>
      <c r="T1489" s="5"/>
      <c r="U1489" s="5"/>
      <c r="V1489" s="5"/>
      <c r="W1489" s="5"/>
      <c r="X1489" s="5"/>
      <c r="Y1489" s="5"/>
      <c r="Z1489" s="5"/>
    </row>
    <row r="1490" spans="1:26" ht="27.75" customHeight="1">
      <c r="A1490" s="133"/>
      <c r="B1490" s="79"/>
      <c r="C1490" s="121"/>
      <c r="D1490" s="134" t="s">
        <v>287</v>
      </c>
      <c r="E1490" s="95">
        <v>190</v>
      </c>
      <c r="F1490" s="45"/>
      <c r="G1490" s="45"/>
      <c r="H1490" s="45"/>
      <c r="I1490" s="45"/>
      <c r="J1490" s="45">
        <f t="shared" si="52"/>
        <v>190</v>
      </c>
      <c r="K1490" s="45">
        <f t="shared" si="53"/>
        <v>1</v>
      </c>
      <c r="L1490" s="45"/>
      <c r="M1490" s="5"/>
      <c r="N1490" s="5"/>
      <c r="O1490" s="5"/>
      <c r="P1490" s="5"/>
      <c r="Q1490" s="5"/>
      <c r="R1490" s="5"/>
      <c r="S1490" s="5"/>
      <c r="T1490" s="5"/>
      <c r="U1490" s="5"/>
      <c r="V1490" s="5"/>
      <c r="W1490" s="5"/>
      <c r="X1490" s="5"/>
      <c r="Y1490" s="5"/>
      <c r="Z1490" s="5"/>
    </row>
    <row r="1491" spans="1:26" ht="27.75" customHeight="1">
      <c r="A1491" s="133"/>
      <c r="B1491" s="79"/>
      <c r="C1491" s="121"/>
      <c r="D1491" s="134" t="s">
        <v>289</v>
      </c>
      <c r="E1491" s="95">
        <v>190</v>
      </c>
      <c r="F1491" s="45"/>
      <c r="G1491" s="45"/>
      <c r="H1491" s="45"/>
      <c r="I1491" s="45"/>
      <c r="J1491" s="45">
        <f t="shared" si="52"/>
        <v>190</v>
      </c>
      <c r="K1491" s="45">
        <f t="shared" si="53"/>
        <v>1</v>
      </c>
      <c r="L1491" s="45"/>
      <c r="M1491" s="5"/>
      <c r="N1491" s="5"/>
      <c r="O1491" s="5"/>
      <c r="P1491" s="5"/>
      <c r="Q1491" s="5"/>
      <c r="R1491" s="5"/>
      <c r="S1491" s="5"/>
      <c r="T1491" s="5"/>
      <c r="U1491" s="5"/>
      <c r="V1491" s="5"/>
      <c r="W1491" s="5"/>
      <c r="X1491" s="5"/>
      <c r="Y1491" s="5"/>
      <c r="Z1491" s="5"/>
    </row>
    <row r="1492" spans="1:26" ht="27.75" customHeight="1">
      <c r="A1492" s="133"/>
      <c r="B1492" s="79"/>
      <c r="C1492" s="121"/>
      <c r="D1492" s="134" t="s">
        <v>291</v>
      </c>
      <c r="E1492" s="95">
        <v>190</v>
      </c>
      <c r="F1492" s="45"/>
      <c r="G1492" s="45"/>
      <c r="H1492" s="45"/>
      <c r="I1492" s="45"/>
      <c r="J1492" s="45">
        <f t="shared" si="52"/>
        <v>190</v>
      </c>
      <c r="K1492" s="45">
        <f t="shared" si="53"/>
        <v>1</v>
      </c>
      <c r="L1492" s="45"/>
      <c r="M1492" s="5"/>
      <c r="N1492" s="5"/>
      <c r="O1492" s="5"/>
      <c r="P1492" s="5"/>
      <c r="Q1492" s="5"/>
      <c r="R1492" s="5"/>
      <c r="S1492" s="5"/>
      <c r="T1492" s="5"/>
      <c r="U1492" s="5"/>
      <c r="V1492" s="5"/>
      <c r="W1492" s="5"/>
      <c r="X1492" s="5"/>
      <c r="Y1492" s="5"/>
      <c r="Z1492" s="5"/>
    </row>
    <row r="1493" spans="1:26" ht="27.75" customHeight="1">
      <c r="A1493" s="133"/>
      <c r="B1493" s="79"/>
      <c r="C1493" s="121"/>
      <c r="D1493" s="134" t="s">
        <v>293</v>
      </c>
      <c r="E1493" s="95">
        <v>190</v>
      </c>
      <c r="F1493" s="45"/>
      <c r="G1493" s="45"/>
      <c r="H1493" s="45"/>
      <c r="I1493" s="45"/>
      <c r="J1493" s="45">
        <f t="shared" si="52"/>
        <v>190</v>
      </c>
      <c r="K1493" s="45">
        <f t="shared" si="53"/>
        <v>1</v>
      </c>
      <c r="L1493" s="45"/>
      <c r="M1493" s="5"/>
      <c r="N1493" s="5"/>
      <c r="O1493" s="5"/>
      <c r="P1493" s="5"/>
      <c r="Q1493" s="5"/>
      <c r="R1493" s="5"/>
      <c r="S1493" s="5"/>
      <c r="T1493" s="5"/>
      <c r="U1493" s="5"/>
      <c r="V1493" s="5"/>
      <c r="W1493" s="5"/>
      <c r="X1493" s="5"/>
      <c r="Y1493" s="5"/>
      <c r="Z1493" s="5"/>
    </row>
    <row r="1494" spans="1:26" ht="27.75" customHeight="1">
      <c r="A1494" s="133"/>
      <c r="B1494" s="79"/>
      <c r="C1494" s="121"/>
      <c r="D1494" s="134" t="s">
        <v>295</v>
      </c>
      <c r="E1494" s="95">
        <v>190</v>
      </c>
      <c r="F1494" s="45"/>
      <c r="G1494" s="45"/>
      <c r="H1494" s="45"/>
      <c r="I1494" s="45"/>
      <c r="J1494" s="45">
        <f t="shared" si="52"/>
        <v>190</v>
      </c>
      <c r="K1494" s="45">
        <f t="shared" si="53"/>
        <v>1</v>
      </c>
      <c r="L1494" s="45"/>
      <c r="M1494" s="5"/>
      <c r="N1494" s="5"/>
      <c r="O1494" s="5"/>
      <c r="P1494" s="5"/>
      <c r="Q1494" s="5"/>
      <c r="R1494" s="5"/>
      <c r="S1494" s="5"/>
      <c r="T1494" s="5"/>
      <c r="U1494" s="5"/>
      <c r="V1494" s="5"/>
      <c r="W1494" s="5"/>
      <c r="X1494" s="5"/>
      <c r="Y1494" s="5"/>
      <c r="Z1494" s="5"/>
    </row>
    <row r="1495" spans="1:26" ht="27.75" customHeight="1">
      <c r="A1495" s="133"/>
      <c r="B1495" s="79"/>
      <c r="C1495" s="121"/>
      <c r="D1495" s="134" t="s">
        <v>297</v>
      </c>
      <c r="E1495" s="95">
        <v>190</v>
      </c>
      <c r="F1495" s="45"/>
      <c r="G1495" s="45"/>
      <c r="H1495" s="45"/>
      <c r="I1495" s="45"/>
      <c r="J1495" s="45">
        <f t="shared" si="52"/>
        <v>190</v>
      </c>
      <c r="K1495" s="45">
        <f t="shared" si="53"/>
        <v>1</v>
      </c>
      <c r="L1495" s="45"/>
      <c r="M1495" s="5"/>
      <c r="N1495" s="5"/>
      <c r="O1495" s="5"/>
      <c r="P1495" s="5"/>
      <c r="Q1495" s="5"/>
      <c r="R1495" s="5"/>
      <c r="S1495" s="5"/>
      <c r="T1495" s="5"/>
      <c r="U1495" s="5"/>
      <c r="V1495" s="5"/>
      <c r="W1495" s="5"/>
      <c r="X1495" s="5"/>
      <c r="Y1495" s="5"/>
      <c r="Z1495" s="5"/>
    </row>
    <row r="1496" spans="1:26" ht="27.75" customHeight="1">
      <c r="A1496" s="133"/>
      <c r="B1496" s="79"/>
      <c r="C1496" s="121"/>
      <c r="D1496" s="134" t="s">
        <v>299</v>
      </c>
      <c r="E1496" s="95">
        <v>190</v>
      </c>
      <c r="F1496" s="45"/>
      <c r="G1496" s="45"/>
      <c r="H1496" s="45"/>
      <c r="I1496" s="45"/>
      <c r="J1496" s="45">
        <f t="shared" si="52"/>
        <v>190</v>
      </c>
      <c r="K1496" s="45">
        <f t="shared" si="53"/>
        <v>1</v>
      </c>
      <c r="L1496" s="45"/>
      <c r="M1496" s="5"/>
      <c r="N1496" s="5"/>
      <c r="O1496" s="5"/>
      <c r="P1496" s="5"/>
      <c r="Q1496" s="5"/>
      <c r="R1496" s="5"/>
      <c r="S1496" s="5"/>
      <c r="T1496" s="5"/>
      <c r="U1496" s="5"/>
      <c r="V1496" s="5"/>
      <c r="W1496" s="5"/>
      <c r="X1496" s="5"/>
      <c r="Y1496" s="5"/>
      <c r="Z1496" s="5"/>
    </row>
    <row r="1497" spans="1:26" ht="27.75" customHeight="1">
      <c r="A1497" s="133"/>
      <c r="B1497" s="79"/>
      <c r="C1497" s="121"/>
      <c r="D1497" s="134" t="s">
        <v>301</v>
      </c>
      <c r="E1497" s="95">
        <v>190</v>
      </c>
      <c r="F1497" s="45"/>
      <c r="G1497" s="45"/>
      <c r="H1497" s="45"/>
      <c r="I1497" s="45"/>
      <c r="J1497" s="45">
        <f t="shared" si="52"/>
        <v>190</v>
      </c>
      <c r="K1497" s="45">
        <f t="shared" si="53"/>
        <v>1</v>
      </c>
      <c r="L1497" s="45"/>
      <c r="M1497" s="5"/>
      <c r="N1497" s="5"/>
      <c r="O1497" s="5"/>
      <c r="P1497" s="5"/>
      <c r="Q1497" s="5"/>
      <c r="R1497" s="5"/>
      <c r="S1497" s="5"/>
      <c r="T1497" s="5"/>
      <c r="U1497" s="5"/>
      <c r="V1497" s="5"/>
      <c r="W1497" s="5"/>
      <c r="X1497" s="5"/>
      <c r="Y1497" s="5"/>
      <c r="Z1497" s="5"/>
    </row>
    <row r="1498" spans="1:26" ht="27.75" customHeight="1">
      <c r="A1498" s="133"/>
      <c r="B1498" s="79"/>
      <c r="C1498" s="121"/>
      <c r="D1498" s="134" t="s">
        <v>302</v>
      </c>
      <c r="E1498" s="95">
        <v>190</v>
      </c>
      <c r="F1498" s="45"/>
      <c r="G1498" s="45"/>
      <c r="H1498" s="45"/>
      <c r="I1498" s="45"/>
      <c r="J1498" s="45">
        <f t="shared" si="52"/>
        <v>190</v>
      </c>
      <c r="K1498" s="45">
        <f t="shared" si="53"/>
        <v>1</v>
      </c>
      <c r="L1498" s="45"/>
      <c r="M1498" s="5"/>
      <c r="N1498" s="5"/>
      <c r="O1498" s="5"/>
      <c r="P1498" s="5"/>
      <c r="Q1498" s="5"/>
      <c r="R1498" s="5"/>
      <c r="S1498" s="5"/>
      <c r="T1498" s="5"/>
      <c r="U1498" s="5"/>
      <c r="V1498" s="5"/>
      <c r="W1498" s="5"/>
      <c r="X1498" s="5"/>
      <c r="Y1498" s="5"/>
      <c r="Z1498" s="5"/>
    </row>
    <row r="1499" spans="1:26" ht="27.75" customHeight="1">
      <c r="A1499" s="133"/>
      <c r="B1499" s="79"/>
      <c r="C1499" s="121"/>
      <c r="D1499" s="134" t="s">
        <v>304</v>
      </c>
      <c r="E1499" s="95">
        <v>190</v>
      </c>
      <c r="F1499" s="45"/>
      <c r="G1499" s="45"/>
      <c r="H1499" s="45"/>
      <c r="I1499" s="45"/>
      <c r="J1499" s="45">
        <f t="shared" si="52"/>
        <v>190</v>
      </c>
      <c r="K1499" s="45">
        <f t="shared" si="53"/>
        <v>1</v>
      </c>
      <c r="L1499" s="45"/>
      <c r="M1499" s="5"/>
      <c r="N1499" s="5"/>
      <c r="O1499" s="5"/>
      <c r="P1499" s="5"/>
      <c r="Q1499" s="5"/>
      <c r="R1499" s="5"/>
      <c r="S1499" s="5"/>
      <c r="T1499" s="5"/>
      <c r="U1499" s="5"/>
      <c r="V1499" s="5"/>
      <c r="W1499" s="5"/>
      <c r="X1499" s="5"/>
      <c r="Y1499" s="5"/>
      <c r="Z1499" s="5"/>
    </row>
    <row r="1500" spans="1:26" ht="27.75" customHeight="1">
      <c r="A1500" s="133"/>
      <c r="B1500" s="79"/>
      <c r="C1500" s="121"/>
      <c r="D1500" s="134" t="s">
        <v>306</v>
      </c>
      <c r="E1500" s="95">
        <v>190</v>
      </c>
      <c r="F1500" s="45"/>
      <c r="G1500" s="45"/>
      <c r="H1500" s="45"/>
      <c r="I1500" s="45"/>
      <c r="J1500" s="45">
        <f t="shared" si="52"/>
        <v>190</v>
      </c>
      <c r="K1500" s="45">
        <f t="shared" si="53"/>
        <v>1</v>
      </c>
      <c r="L1500" s="45"/>
      <c r="M1500" s="5"/>
      <c r="N1500" s="5"/>
      <c r="O1500" s="5"/>
      <c r="P1500" s="5"/>
      <c r="Q1500" s="5"/>
      <c r="R1500" s="5"/>
      <c r="S1500" s="5"/>
      <c r="T1500" s="5"/>
      <c r="U1500" s="5"/>
      <c r="V1500" s="5"/>
      <c r="W1500" s="5"/>
      <c r="X1500" s="5"/>
      <c r="Y1500" s="5"/>
      <c r="Z1500" s="5"/>
    </row>
    <row r="1501" spans="1:26" ht="27.75" customHeight="1">
      <c r="A1501" s="133"/>
      <c r="B1501" s="79"/>
      <c r="C1501" s="121"/>
      <c r="D1501" s="134" t="s">
        <v>309</v>
      </c>
      <c r="E1501" s="95">
        <v>190</v>
      </c>
      <c r="F1501" s="45"/>
      <c r="G1501" s="45"/>
      <c r="H1501" s="45"/>
      <c r="I1501" s="45"/>
      <c r="J1501" s="45">
        <f t="shared" si="52"/>
        <v>190</v>
      </c>
      <c r="K1501" s="45">
        <f t="shared" si="53"/>
        <v>1</v>
      </c>
      <c r="L1501" s="45"/>
      <c r="M1501" s="5"/>
      <c r="N1501" s="5"/>
      <c r="O1501" s="5"/>
      <c r="P1501" s="5"/>
      <c r="Q1501" s="5"/>
      <c r="R1501" s="5"/>
      <c r="S1501" s="5"/>
      <c r="T1501" s="5"/>
      <c r="U1501" s="5"/>
      <c r="V1501" s="5"/>
      <c r="W1501" s="5"/>
      <c r="X1501" s="5"/>
      <c r="Y1501" s="5"/>
      <c r="Z1501" s="5"/>
    </row>
    <row r="1502" spans="1:26" ht="27.75" customHeight="1">
      <c r="A1502" s="133"/>
      <c r="B1502" s="79"/>
      <c r="C1502" s="121"/>
      <c r="D1502" s="80" t="s">
        <v>41</v>
      </c>
      <c r="E1502" s="45"/>
      <c r="F1502" s="45"/>
      <c r="G1502" s="45"/>
      <c r="H1502" s="45"/>
      <c r="I1502" s="45"/>
      <c r="J1502" s="45">
        <f>SUM(J1461:J1501)</f>
        <v>7790</v>
      </c>
      <c r="K1502" s="45" t="e">
        <f t="shared" si="53"/>
        <v>#DIV/0!</v>
      </c>
      <c r="L1502" s="45"/>
      <c r="M1502" s="5"/>
      <c r="N1502" s="5"/>
      <c r="O1502" s="5"/>
      <c r="P1502" s="5"/>
      <c r="Q1502" s="5"/>
      <c r="R1502" s="5"/>
      <c r="S1502" s="5"/>
      <c r="T1502" s="5"/>
      <c r="U1502" s="5"/>
      <c r="V1502" s="5"/>
      <c r="W1502" s="5"/>
      <c r="X1502" s="5"/>
      <c r="Y1502" s="5"/>
      <c r="Z1502" s="5"/>
    </row>
    <row r="1503" spans="1:26" ht="22.5" customHeight="1">
      <c r="A1503" s="435"/>
      <c r="B1503" s="79"/>
      <c r="C1503" s="476"/>
      <c r="D1503" s="455"/>
      <c r="E1503" s="433"/>
      <c r="F1503" s="329"/>
      <c r="G1503" s="94"/>
      <c r="H1503" s="71"/>
      <c r="I1503" s="71"/>
      <c r="J1503" s="71"/>
      <c r="K1503" s="71"/>
      <c r="L1503" s="71"/>
      <c r="M1503" s="71"/>
      <c r="N1503" s="71"/>
      <c r="O1503" s="71"/>
      <c r="P1503" s="5"/>
      <c r="Q1503" s="5"/>
      <c r="R1503" s="5"/>
      <c r="S1503" s="5"/>
      <c r="T1503" s="5"/>
      <c r="U1503" s="5"/>
      <c r="V1503" s="5"/>
      <c r="W1503" s="5"/>
      <c r="X1503" s="5"/>
      <c r="Y1503" s="5"/>
      <c r="Z1503" s="5"/>
    </row>
    <row r="1504" spans="1:26" ht="22.5" customHeight="1">
      <c r="A1504" s="653"/>
      <c r="B1504" s="197"/>
      <c r="C1504" s="655"/>
      <c r="D1504" s="656"/>
      <c r="E1504" s="658"/>
      <c r="F1504" s="659"/>
      <c r="G1504" s="335"/>
      <c r="H1504" s="203"/>
      <c r="I1504" s="203"/>
      <c r="J1504" s="203"/>
      <c r="K1504" s="203"/>
      <c r="L1504" s="203"/>
      <c r="M1504" s="71"/>
      <c r="N1504" s="71"/>
      <c r="O1504" s="71"/>
      <c r="P1504" s="5"/>
      <c r="Q1504" s="5"/>
      <c r="R1504" s="5"/>
      <c r="S1504" s="5"/>
      <c r="T1504" s="5"/>
      <c r="U1504" s="5"/>
      <c r="V1504" s="5"/>
      <c r="W1504" s="5"/>
      <c r="X1504" s="5"/>
      <c r="Y1504" s="5"/>
      <c r="Z1504" s="5"/>
    </row>
    <row r="1505" spans="1:26" ht="22.5" customHeight="1">
      <c r="A1505" s="471"/>
      <c r="B1505" s="405"/>
      <c r="C1505" s="110"/>
      <c r="D1505" s="663"/>
      <c r="E1505" s="451"/>
      <c r="F1505" s="452"/>
      <c r="G1505" s="140"/>
      <c r="H1505" s="141"/>
      <c r="I1505" s="141"/>
      <c r="J1505" s="141"/>
      <c r="K1505" s="141"/>
      <c r="L1505" s="141"/>
      <c r="M1505" s="71"/>
      <c r="N1505" s="71"/>
      <c r="O1505" s="71"/>
      <c r="P1505" s="5"/>
      <c r="Q1505" s="5"/>
      <c r="R1505" s="5"/>
      <c r="S1505" s="5"/>
      <c r="T1505" s="5"/>
      <c r="U1505" s="5"/>
      <c r="V1505" s="5"/>
      <c r="W1505" s="5"/>
      <c r="X1505" s="5"/>
      <c r="Y1505" s="5"/>
      <c r="Z1505" s="5"/>
    </row>
    <row r="1506" spans="1:26" ht="22.5" customHeight="1">
      <c r="A1506" s="34" t="s">
        <v>761</v>
      </c>
      <c r="B1506" s="292" t="s">
        <v>818</v>
      </c>
      <c r="C1506" s="318"/>
      <c r="D1506" s="319"/>
      <c r="E1506" s="628"/>
      <c r="F1506" s="53"/>
      <c r="G1506" s="629"/>
      <c r="H1506" s="419"/>
      <c r="I1506" s="209"/>
      <c r="J1506" s="209"/>
      <c r="K1506" s="209"/>
      <c r="L1506" s="209"/>
      <c r="M1506" s="428"/>
      <c r="N1506" s="428"/>
      <c r="O1506" s="428"/>
      <c r="P1506" s="5"/>
      <c r="Q1506" s="5"/>
      <c r="R1506" s="5"/>
      <c r="S1506" s="5"/>
      <c r="T1506" s="5"/>
      <c r="U1506" s="5"/>
      <c r="V1506" s="5"/>
      <c r="W1506" s="5"/>
      <c r="X1506" s="5"/>
      <c r="Y1506" s="5"/>
      <c r="Z1506" s="5"/>
    </row>
    <row r="1507" spans="1:26" ht="22.5" customHeight="1">
      <c r="A1507" s="66" t="s">
        <v>752</v>
      </c>
      <c r="B1507" s="421" t="s">
        <v>231</v>
      </c>
      <c r="C1507" s="422"/>
      <c r="D1507" s="423"/>
      <c r="E1507" s="534"/>
      <c r="F1507" s="70"/>
      <c r="G1507" s="5"/>
      <c r="H1507" s="425"/>
      <c r="I1507" s="426"/>
      <c r="J1507" s="426"/>
      <c r="K1507" s="426"/>
      <c r="L1507" s="426"/>
      <c r="M1507" s="428"/>
      <c r="N1507" s="428"/>
      <c r="O1507" s="428"/>
      <c r="P1507" s="5"/>
      <c r="Q1507" s="5"/>
      <c r="R1507" s="5"/>
      <c r="S1507" s="5"/>
      <c r="T1507" s="5"/>
      <c r="U1507" s="5"/>
      <c r="V1507" s="5"/>
      <c r="W1507" s="5"/>
      <c r="X1507" s="5"/>
      <c r="Y1507" s="5"/>
      <c r="Z1507" s="5"/>
    </row>
    <row r="1508" spans="1:26" ht="22.5" customHeight="1">
      <c r="A1508" s="77"/>
      <c r="B1508" s="79" t="s">
        <v>133</v>
      </c>
      <c r="C1508" s="465">
        <v>360</v>
      </c>
      <c r="D1508" s="455" t="s">
        <v>764</v>
      </c>
      <c r="E1508" s="70"/>
      <c r="F1508" s="429"/>
      <c r="G1508" s="741"/>
      <c r="H1508" s="71"/>
      <c r="I1508" s="71"/>
      <c r="J1508" s="71"/>
      <c r="K1508" s="71"/>
      <c r="L1508" s="71"/>
      <c r="M1508" s="420" t="s">
        <v>568</v>
      </c>
      <c r="N1508" s="420" t="s">
        <v>568</v>
      </c>
      <c r="O1508" s="420" t="s">
        <v>568</v>
      </c>
      <c r="P1508" s="5"/>
      <c r="Q1508" s="5"/>
      <c r="R1508" s="5"/>
      <c r="S1508" s="5"/>
      <c r="T1508" s="5"/>
      <c r="U1508" s="5"/>
      <c r="V1508" s="5"/>
      <c r="W1508" s="5"/>
      <c r="X1508" s="5"/>
      <c r="Y1508" s="5"/>
      <c r="Z1508" s="5"/>
    </row>
    <row r="1509" spans="1:26" ht="22.5" customHeight="1">
      <c r="A1509" s="434"/>
      <c r="B1509" s="79" t="s">
        <v>145</v>
      </c>
      <c r="C1509" s="465">
        <v>20</v>
      </c>
      <c r="D1509" s="455" t="s">
        <v>764</v>
      </c>
      <c r="E1509" s="70"/>
      <c r="F1509" s="424"/>
      <c r="G1509" s="70"/>
      <c r="H1509" s="71"/>
      <c r="I1509" s="71"/>
      <c r="J1509" s="71"/>
      <c r="K1509" s="71"/>
      <c r="L1509" s="71"/>
      <c r="M1509" s="71"/>
      <c r="N1509" s="71"/>
      <c r="O1509" s="71"/>
      <c r="P1509" s="5"/>
      <c r="Q1509" s="5"/>
      <c r="R1509" s="5"/>
      <c r="S1509" s="5"/>
      <c r="T1509" s="5"/>
      <c r="U1509" s="5"/>
      <c r="V1509" s="5"/>
      <c r="W1509" s="5"/>
      <c r="X1509" s="5"/>
      <c r="Y1509" s="5"/>
      <c r="Z1509" s="5"/>
    </row>
    <row r="1510" spans="1:26" ht="22.5" customHeight="1">
      <c r="A1510" s="402"/>
      <c r="B1510" s="79" t="s">
        <v>151</v>
      </c>
      <c r="C1510" s="465">
        <v>15</v>
      </c>
      <c r="D1510" s="455" t="s">
        <v>764</v>
      </c>
      <c r="E1510" s="433"/>
      <c r="F1510" s="329"/>
      <c r="G1510" s="70"/>
      <c r="H1510" s="71"/>
      <c r="I1510" s="71"/>
      <c r="J1510" s="71"/>
      <c r="K1510" s="71"/>
      <c r="L1510" s="71"/>
      <c r="M1510" s="71"/>
      <c r="N1510" s="71"/>
      <c r="O1510" s="71"/>
      <c r="P1510" s="5"/>
      <c r="Q1510" s="5"/>
      <c r="R1510" s="5"/>
      <c r="S1510" s="5"/>
      <c r="T1510" s="5"/>
      <c r="U1510" s="5"/>
      <c r="V1510" s="5"/>
      <c r="W1510" s="5"/>
      <c r="X1510" s="5"/>
      <c r="Y1510" s="5"/>
      <c r="Z1510" s="5"/>
    </row>
    <row r="1511" spans="1:26" ht="22.5" customHeight="1">
      <c r="A1511" s="435"/>
      <c r="B1511" s="79" t="s">
        <v>70</v>
      </c>
      <c r="C1511" s="465">
        <f>SUM(C1508:C1510)</f>
        <v>395</v>
      </c>
      <c r="D1511" s="455" t="s">
        <v>764</v>
      </c>
      <c r="E1511" s="433"/>
      <c r="F1511" s="329"/>
      <c r="G1511" s="94"/>
      <c r="H1511" s="71"/>
      <c r="I1511" s="71"/>
      <c r="J1511" s="71"/>
      <c r="K1511" s="71"/>
      <c r="L1511" s="71"/>
      <c r="M1511" s="71"/>
      <c r="N1511" s="71"/>
      <c r="O1511" s="71"/>
      <c r="P1511" s="5"/>
      <c r="Q1511" s="5"/>
      <c r="R1511" s="5"/>
      <c r="S1511" s="5"/>
      <c r="T1511" s="5"/>
      <c r="U1511" s="5"/>
      <c r="V1511" s="5"/>
      <c r="W1511" s="5"/>
      <c r="X1511" s="5"/>
      <c r="Y1511" s="5"/>
      <c r="Z1511" s="5"/>
    </row>
    <row r="1512" spans="1:26" ht="27.75" customHeight="1">
      <c r="A1512" s="133"/>
      <c r="B1512" s="79"/>
      <c r="C1512" s="121"/>
      <c r="D1512" s="134" t="s">
        <v>202</v>
      </c>
      <c r="E1512" s="45"/>
      <c r="F1512" s="45"/>
      <c r="G1512" s="45"/>
      <c r="H1512" s="45"/>
      <c r="I1512" s="45"/>
      <c r="J1512" s="45">
        <f t="shared" ref="J1512:J1552" si="54">SUM(E1512:I1512)</f>
        <v>0</v>
      </c>
      <c r="K1512" s="45" t="e">
        <f t="shared" ref="K1512:K1553" si="55">J1512/E1512</f>
        <v>#DIV/0!</v>
      </c>
      <c r="L1512" s="45"/>
      <c r="M1512" s="5"/>
      <c r="N1512" s="5"/>
      <c r="O1512" s="5"/>
      <c r="P1512" s="5"/>
      <c r="Q1512" s="5"/>
      <c r="R1512" s="5"/>
      <c r="S1512" s="5"/>
      <c r="T1512" s="5"/>
      <c r="U1512" s="5"/>
      <c r="V1512" s="5"/>
      <c r="W1512" s="5"/>
      <c r="X1512" s="5"/>
      <c r="Y1512" s="5"/>
      <c r="Z1512" s="5"/>
    </row>
    <row r="1513" spans="1:26" ht="27.75" customHeight="1">
      <c r="A1513" s="133"/>
      <c r="B1513" s="79"/>
      <c r="C1513" s="121"/>
      <c r="D1513" s="134" t="s">
        <v>205</v>
      </c>
      <c r="E1513" s="45"/>
      <c r="F1513" s="45"/>
      <c r="G1513" s="45"/>
      <c r="H1513" s="45"/>
      <c r="I1513" s="45"/>
      <c r="J1513" s="45">
        <f t="shared" si="54"/>
        <v>0</v>
      </c>
      <c r="K1513" s="45" t="e">
        <f t="shared" si="55"/>
        <v>#DIV/0!</v>
      </c>
      <c r="L1513" s="45"/>
      <c r="M1513" s="5"/>
      <c r="N1513" s="5"/>
      <c r="O1513" s="5"/>
      <c r="P1513" s="5"/>
      <c r="Q1513" s="5"/>
      <c r="R1513" s="5"/>
      <c r="S1513" s="5"/>
      <c r="T1513" s="5"/>
      <c r="U1513" s="5"/>
      <c r="V1513" s="5"/>
      <c r="W1513" s="5"/>
      <c r="X1513" s="5"/>
      <c r="Y1513" s="5"/>
      <c r="Z1513" s="5"/>
    </row>
    <row r="1514" spans="1:26" ht="27.75" customHeight="1">
      <c r="A1514" s="133"/>
      <c r="B1514" s="79"/>
      <c r="C1514" s="121"/>
      <c r="D1514" s="134" t="s">
        <v>210</v>
      </c>
      <c r="E1514" s="45"/>
      <c r="F1514" s="45"/>
      <c r="G1514" s="45"/>
      <c r="H1514" s="45"/>
      <c r="I1514" s="45"/>
      <c r="J1514" s="45">
        <f t="shared" si="54"/>
        <v>0</v>
      </c>
      <c r="K1514" s="45" t="e">
        <f t="shared" si="55"/>
        <v>#DIV/0!</v>
      </c>
      <c r="L1514" s="45"/>
      <c r="M1514" s="5"/>
      <c r="N1514" s="5"/>
      <c r="O1514" s="5"/>
      <c r="P1514" s="5"/>
      <c r="Q1514" s="5"/>
      <c r="R1514" s="5"/>
      <c r="S1514" s="5"/>
      <c r="T1514" s="5"/>
      <c r="U1514" s="5"/>
      <c r="V1514" s="5"/>
      <c r="W1514" s="5"/>
      <c r="X1514" s="5"/>
      <c r="Y1514" s="5"/>
      <c r="Z1514" s="5"/>
    </row>
    <row r="1515" spans="1:26" ht="27.75" customHeight="1">
      <c r="A1515" s="133"/>
      <c r="B1515" s="79"/>
      <c r="C1515" s="121"/>
      <c r="D1515" s="134" t="s">
        <v>213</v>
      </c>
      <c r="E1515" s="45"/>
      <c r="F1515" s="45"/>
      <c r="G1515" s="45"/>
      <c r="H1515" s="45"/>
      <c r="I1515" s="45"/>
      <c r="J1515" s="45">
        <f t="shared" si="54"/>
        <v>0</v>
      </c>
      <c r="K1515" s="45" t="e">
        <f t="shared" si="55"/>
        <v>#DIV/0!</v>
      </c>
      <c r="L1515" s="45"/>
      <c r="M1515" s="5"/>
      <c r="N1515" s="5"/>
      <c r="O1515" s="5"/>
      <c r="P1515" s="5"/>
      <c r="Q1515" s="5"/>
      <c r="R1515" s="5"/>
      <c r="S1515" s="5"/>
      <c r="T1515" s="5"/>
      <c r="U1515" s="5"/>
      <c r="V1515" s="5"/>
      <c r="W1515" s="5"/>
      <c r="X1515" s="5"/>
      <c r="Y1515" s="5"/>
      <c r="Z1515" s="5"/>
    </row>
    <row r="1516" spans="1:26" ht="27.75" customHeight="1">
      <c r="A1516" s="133"/>
      <c r="B1516" s="79"/>
      <c r="C1516" s="121"/>
      <c r="D1516" s="134" t="s">
        <v>216</v>
      </c>
      <c r="E1516" s="45"/>
      <c r="F1516" s="45"/>
      <c r="G1516" s="45"/>
      <c r="H1516" s="45"/>
      <c r="I1516" s="45"/>
      <c r="J1516" s="45">
        <f t="shared" si="54"/>
        <v>0</v>
      </c>
      <c r="K1516" s="45" t="e">
        <f t="shared" si="55"/>
        <v>#DIV/0!</v>
      </c>
      <c r="L1516" s="45"/>
      <c r="M1516" s="5"/>
      <c r="N1516" s="5"/>
      <c r="O1516" s="5"/>
      <c r="P1516" s="5"/>
      <c r="Q1516" s="5"/>
      <c r="R1516" s="5"/>
      <c r="S1516" s="5"/>
      <c r="T1516" s="5"/>
      <c r="U1516" s="5"/>
      <c r="V1516" s="5"/>
      <c r="W1516" s="5"/>
      <c r="X1516" s="5"/>
      <c r="Y1516" s="5"/>
      <c r="Z1516" s="5"/>
    </row>
    <row r="1517" spans="1:26" ht="27.75" customHeight="1">
      <c r="A1517" s="133"/>
      <c r="B1517" s="79"/>
      <c r="C1517" s="121"/>
      <c r="D1517" s="134" t="s">
        <v>218</v>
      </c>
      <c r="E1517" s="45"/>
      <c r="F1517" s="45"/>
      <c r="G1517" s="45"/>
      <c r="H1517" s="45"/>
      <c r="I1517" s="45"/>
      <c r="J1517" s="45">
        <f t="shared" si="54"/>
        <v>0</v>
      </c>
      <c r="K1517" s="45" t="e">
        <f t="shared" si="55"/>
        <v>#DIV/0!</v>
      </c>
      <c r="L1517" s="45"/>
      <c r="M1517" s="5"/>
      <c r="N1517" s="5"/>
      <c r="O1517" s="5"/>
      <c r="P1517" s="5"/>
      <c r="Q1517" s="5"/>
      <c r="R1517" s="5"/>
      <c r="S1517" s="5"/>
      <c r="T1517" s="5"/>
      <c r="U1517" s="5"/>
      <c r="V1517" s="5"/>
      <c r="W1517" s="5"/>
      <c r="X1517" s="5"/>
      <c r="Y1517" s="5"/>
      <c r="Z1517" s="5"/>
    </row>
    <row r="1518" spans="1:26" ht="27.75" customHeight="1">
      <c r="A1518" s="133"/>
      <c r="B1518" s="79"/>
      <c r="C1518" s="121"/>
      <c r="D1518" s="134" t="s">
        <v>220</v>
      </c>
      <c r="E1518" s="45"/>
      <c r="F1518" s="45"/>
      <c r="G1518" s="45"/>
      <c r="H1518" s="45"/>
      <c r="I1518" s="45"/>
      <c r="J1518" s="45">
        <f t="shared" si="54"/>
        <v>0</v>
      </c>
      <c r="K1518" s="45" t="e">
        <f t="shared" si="55"/>
        <v>#DIV/0!</v>
      </c>
      <c r="L1518" s="45"/>
      <c r="M1518" s="5"/>
      <c r="N1518" s="5"/>
      <c r="O1518" s="5"/>
      <c r="P1518" s="5"/>
      <c r="Q1518" s="5"/>
      <c r="R1518" s="5"/>
      <c r="S1518" s="5"/>
      <c r="T1518" s="5"/>
      <c r="U1518" s="5"/>
      <c r="V1518" s="5"/>
      <c r="W1518" s="5"/>
      <c r="X1518" s="5"/>
      <c r="Y1518" s="5"/>
      <c r="Z1518" s="5"/>
    </row>
    <row r="1519" spans="1:26" ht="27.75" customHeight="1">
      <c r="A1519" s="133"/>
      <c r="B1519" s="79"/>
      <c r="C1519" s="121"/>
      <c r="D1519" s="134" t="s">
        <v>223</v>
      </c>
      <c r="E1519" s="45"/>
      <c r="F1519" s="45"/>
      <c r="G1519" s="45"/>
      <c r="H1519" s="45"/>
      <c r="I1519" s="45"/>
      <c r="J1519" s="45">
        <f t="shared" si="54"/>
        <v>0</v>
      </c>
      <c r="K1519" s="45" t="e">
        <f t="shared" si="55"/>
        <v>#DIV/0!</v>
      </c>
      <c r="L1519" s="45"/>
      <c r="M1519" s="5"/>
      <c r="N1519" s="5"/>
      <c r="O1519" s="5"/>
      <c r="P1519" s="5"/>
      <c r="Q1519" s="5"/>
      <c r="R1519" s="5"/>
      <c r="S1519" s="5"/>
      <c r="T1519" s="5"/>
      <c r="U1519" s="5"/>
      <c r="V1519" s="5"/>
      <c r="W1519" s="5"/>
      <c r="X1519" s="5"/>
      <c r="Y1519" s="5"/>
      <c r="Z1519" s="5"/>
    </row>
    <row r="1520" spans="1:26" ht="27.75" customHeight="1">
      <c r="A1520" s="133"/>
      <c r="B1520" s="79"/>
      <c r="C1520" s="121"/>
      <c r="D1520" s="134" t="s">
        <v>225</v>
      </c>
      <c r="E1520" s="45"/>
      <c r="F1520" s="45"/>
      <c r="G1520" s="45"/>
      <c r="H1520" s="45"/>
      <c r="I1520" s="45"/>
      <c r="J1520" s="45">
        <f t="shared" si="54"/>
        <v>0</v>
      </c>
      <c r="K1520" s="45" t="e">
        <f t="shared" si="55"/>
        <v>#DIV/0!</v>
      </c>
      <c r="L1520" s="45"/>
      <c r="M1520" s="5"/>
      <c r="N1520" s="5"/>
      <c r="O1520" s="5"/>
      <c r="P1520" s="5"/>
      <c r="Q1520" s="5"/>
      <c r="R1520" s="5"/>
      <c r="S1520" s="5"/>
      <c r="T1520" s="5"/>
      <c r="U1520" s="5"/>
      <c r="V1520" s="5"/>
      <c r="W1520" s="5"/>
      <c r="X1520" s="5"/>
      <c r="Y1520" s="5"/>
      <c r="Z1520" s="5"/>
    </row>
    <row r="1521" spans="1:26" ht="27.75" customHeight="1">
      <c r="A1521" s="133"/>
      <c r="B1521" s="79"/>
      <c r="C1521" s="121"/>
      <c r="D1521" s="134" t="s">
        <v>227</v>
      </c>
      <c r="E1521" s="45"/>
      <c r="F1521" s="45"/>
      <c r="G1521" s="45"/>
      <c r="H1521" s="45"/>
      <c r="I1521" s="45"/>
      <c r="J1521" s="45">
        <f t="shared" si="54"/>
        <v>0</v>
      </c>
      <c r="K1521" s="45" t="e">
        <f t="shared" si="55"/>
        <v>#DIV/0!</v>
      </c>
      <c r="L1521" s="45"/>
      <c r="M1521" s="5"/>
      <c r="N1521" s="5"/>
      <c r="O1521" s="5"/>
      <c r="P1521" s="5"/>
      <c r="Q1521" s="5"/>
      <c r="R1521" s="5"/>
      <c r="S1521" s="5"/>
      <c r="T1521" s="5"/>
      <c r="U1521" s="5"/>
      <c r="V1521" s="5"/>
      <c r="W1521" s="5"/>
      <c r="X1521" s="5"/>
      <c r="Y1521" s="5"/>
      <c r="Z1521" s="5"/>
    </row>
    <row r="1522" spans="1:26" ht="27.75" customHeight="1">
      <c r="A1522" s="133"/>
      <c r="B1522" s="79"/>
      <c r="C1522" s="121"/>
      <c r="D1522" s="134" t="s">
        <v>229</v>
      </c>
      <c r="E1522" s="45"/>
      <c r="F1522" s="45"/>
      <c r="G1522" s="45"/>
      <c r="H1522" s="45"/>
      <c r="I1522" s="45"/>
      <c r="J1522" s="45">
        <f t="shared" si="54"/>
        <v>0</v>
      </c>
      <c r="K1522" s="45" t="e">
        <f t="shared" si="55"/>
        <v>#DIV/0!</v>
      </c>
      <c r="L1522" s="45"/>
      <c r="M1522" s="5"/>
      <c r="N1522" s="5"/>
      <c r="O1522" s="5"/>
      <c r="P1522" s="5"/>
      <c r="Q1522" s="5"/>
      <c r="R1522" s="5"/>
      <c r="S1522" s="5"/>
      <c r="T1522" s="5"/>
      <c r="U1522" s="5"/>
      <c r="V1522" s="5"/>
      <c r="W1522" s="5"/>
      <c r="X1522" s="5"/>
      <c r="Y1522" s="5"/>
      <c r="Z1522" s="5"/>
    </row>
    <row r="1523" spans="1:26" ht="27.75" customHeight="1">
      <c r="A1523" s="133"/>
      <c r="B1523" s="79"/>
      <c r="C1523" s="121"/>
      <c r="D1523" s="134" t="s">
        <v>234</v>
      </c>
      <c r="E1523" s="45"/>
      <c r="F1523" s="45"/>
      <c r="G1523" s="45"/>
      <c r="H1523" s="45"/>
      <c r="I1523" s="45"/>
      <c r="J1523" s="45">
        <f t="shared" si="54"/>
        <v>0</v>
      </c>
      <c r="K1523" s="45" t="e">
        <f t="shared" si="55"/>
        <v>#DIV/0!</v>
      </c>
      <c r="L1523" s="45"/>
      <c r="M1523" s="5"/>
      <c r="N1523" s="5"/>
      <c r="O1523" s="5"/>
      <c r="P1523" s="5"/>
      <c r="Q1523" s="5"/>
      <c r="R1523" s="5"/>
      <c r="S1523" s="5"/>
      <c r="T1523" s="5"/>
      <c r="U1523" s="5"/>
      <c r="V1523" s="5"/>
      <c r="W1523" s="5"/>
      <c r="X1523" s="5"/>
      <c r="Y1523" s="5"/>
      <c r="Z1523" s="5"/>
    </row>
    <row r="1524" spans="1:26" ht="27.75" customHeight="1">
      <c r="A1524" s="133"/>
      <c r="B1524" s="79"/>
      <c r="C1524" s="121"/>
      <c r="D1524" s="134" t="s">
        <v>236</v>
      </c>
      <c r="E1524" s="45"/>
      <c r="F1524" s="45"/>
      <c r="G1524" s="45"/>
      <c r="H1524" s="45"/>
      <c r="I1524" s="45"/>
      <c r="J1524" s="45">
        <f t="shared" si="54"/>
        <v>0</v>
      </c>
      <c r="K1524" s="45" t="e">
        <f t="shared" si="55"/>
        <v>#DIV/0!</v>
      </c>
      <c r="L1524" s="45"/>
      <c r="M1524" s="5"/>
      <c r="N1524" s="5"/>
      <c r="O1524" s="5"/>
      <c r="P1524" s="5"/>
      <c r="Q1524" s="5"/>
      <c r="R1524" s="5"/>
      <c r="S1524" s="5"/>
      <c r="T1524" s="5"/>
      <c r="U1524" s="5"/>
      <c r="V1524" s="5"/>
      <c r="W1524" s="5"/>
      <c r="X1524" s="5"/>
      <c r="Y1524" s="5"/>
      <c r="Z1524" s="5"/>
    </row>
    <row r="1525" spans="1:26" ht="27.75" customHeight="1">
      <c r="A1525" s="133"/>
      <c r="B1525" s="79"/>
      <c r="C1525" s="121"/>
      <c r="D1525" s="134" t="s">
        <v>241</v>
      </c>
      <c r="E1525" s="45"/>
      <c r="F1525" s="45"/>
      <c r="G1525" s="45"/>
      <c r="H1525" s="45"/>
      <c r="I1525" s="45"/>
      <c r="J1525" s="45">
        <f t="shared" si="54"/>
        <v>0</v>
      </c>
      <c r="K1525" s="45" t="e">
        <f t="shared" si="55"/>
        <v>#DIV/0!</v>
      </c>
      <c r="L1525" s="45"/>
      <c r="M1525" s="5"/>
      <c r="N1525" s="5"/>
      <c r="O1525" s="5"/>
      <c r="P1525" s="5"/>
      <c r="Q1525" s="5"/>
      <c r="R1525" s="5"/>
      <c r="S1525" s="5"/>
      <c r="T1525" s="5"/>
      <c r="U1525" s="5"/>
      <c r="V1525" s="5"/>
      <c r="W1525" s="5"/>
      <c r="X1525" s="5"/>
      <c r="Y1525" s="5"/>
      <c r="Z1525" s="5"/>
    </row>
    <row r="1526" spans="1:26" ht="27.75" customHeight="1">
      <c r="A1526" s="133"/>
      <c r="B1526" s="79"/>
      <c r="C1526" s="121"/>
      <c r="D1526" s="134" t="s">
        <v>243</v>
      </c>
      <c r="E1526" s="45"/>
      <c r="F1526" s="45"/>
      <c r="G1526" s="45"/>
      <c r="H1526" s="45"/>
      <c r="I1526" s="45"/>
      <c r="J1526" s="45">
        <f t="shared" si="54"/>
        <v>0</v>
      </c>
      <c r="K1526" s="45" t="e">
        <f t="shared" si="55"/>
        <v>#DIV/0!</v>
      </c>
      <c r="L1526" s="45"/>
      <c r="M1526" s="5"/>
      <c r="N1526" s="5"/>
      <c r="O1526" s="5"/>
      <c r="P1526" s="5"/>
      <c r="Q1526" s="5"/>
      <c r="R1526" s="5"/>
      <c r="S1526" s="5"/>
      <c r="T1526" s="5"/>
      <c r="U1526" s="5"/>
      <c r="V1526" s="5"/>
      <c r="W1526" s="5"/>
      <c r="X1526" s="5"/>
      <c r="Y1526" s="5"/>
      <c r="Z1526" s="5"/>
    </row>
    <row r="1527" spans="1:26" ht="27.75" customHeight="1">
      <c r="A1527" s="133"/>
      <c r="B1527" s="79"/>
      <c r="C1527" s="121"/>
      <c r="D1527" s="134" t="s">
        <v>246</v>
      </c>
      <c r="E1527" s="45"/>
      <c r="F1527" s="45"/>
      <c r="G1527" s="45"/>
      <c r="H1527" s="45"/>
      <c r="I1527" s="45"/>
      <c r="J1527" s="45">
        <f t="shared" si="54"/>
        <v>0</v>
      </c>
      <c r="K1527" s="45" t="e">
        <f t="shared" si="55"/>
        <v>#DIV/0!</v>
      </c>
      <c r="L1527" s="45"/>
      <c r="M1527" s="5"/>
      <c r="N1527" s="5"/>
      <c r="O1527" s="5"/>
      <c r="P1527" s="5"/>
      <c r="Q1527" s="5"/>
      <c r="R1527" s="5"/>
      <c r="S1527" s="5"/>
      <c r="T1527" s="5"/>
      <c r="U1527" s="5"/>
      <c r="V1527" s="5"/>
      <c r="W1527" s="5"/>
      <c r="X1527" s="5"/>
      <c r="Y1527" s="5"/>
      <c r="Z1527" s="5"/>
    </row>
    <row r="1528" spans="1:26" ht="27.75" customHeight="1">
      <c r="A1528" s="133"/>
      <c r="B1528" s="79"/>
      <c r="C1528" s="121"/>
      <c r="D1528" s="134" t="s">
        <v>249</v>
      </c>
      <c r="E1528" s="45"/>
      <c r="F1528" s="45"/>
      <c r="G1528" s="45"/>
      <c r="H1528" s="45"/>
      <c r="I1528" s="45"/>
      <c r="J1528" s="45">
        <f t="shared" si="54"/>
        <v>0</v>
      </c>
      <c r="K1528" s="45" t="e">
        <f t="shared" si="55"/>
        <v>#DIV/0!</v>
      </c>
      <c r="L1528" s="45"/>
      <c r="M1528" s="5"/>
      <c r="N1528" s="5"/>
      <c r="O1528" s="5"/>
      <c r="P1528" s="5"/>
      <c r="Q1528" s="5"/>
      <c r="R1528" s="5"/>
      <c r="S1528" s="5"/>
      <c r="T1528" s="5"/>
      <c r="U1528" s="5"/>
      <c r="V1528" s="5"/>
      <c r="W1528" s="5"/>
      <c r="X1528" s="5"/>
      <c r="Y1528" s="5"/>
      <c r="Z1528" s="5"/>
    </row>
    <row r="1529" spans="1:26" ht="27.75" customHeight="1">
      <c r="A1529" s="133"/>
      <c r="B1529" s="79"/>
      <c r="C1529" s="121"/>
      <c r="D1529" s="134" t="s">
        <v>253</v>
      </c>
      <c r="E1529" s="45"/>
      <c r="F1529" s="45"/>
      <c r="G1529" s="45"/>
      <c r="H1529" s="45"/>
      <c r="I1529" s="45"/>
      <c r="J1529" s="45">
        <f t="shared" si="54"/>
        <v>0</v>
      </c>
      <c r="K1529" s="45" t="e">
        <f t="shared" si="55"/>
        <v>#DIV/0!</v>
      </c>
      <c r="L1529" s="45"/>
      <c r="M1529" s="5"/>
      <c r="N1529" s="5"/>
      <c r="O1529" s="5"/>
      <c r="P1529" s="5"/>
      <c r="Q1529" s="5"/>
      <c r="R1529" s="5"/>
      <c r="S1529" s="5"/>
      <c r="T1529" s="5"/>
      <c r="U1529" s="5"/>
      <c r="V1529" s="5"/>
      <c r="W1529" s="5"/>
      <c r="X1529" s="5"/>
      <c r="Y1529" s="5"/>
      <c r="Z1529" s="5"/>
    </row>
    <row r="1530" spans="1:26" ht="27.75" customHeight="1">
      <c r="A1530" s="133"/>
      <c r="B1530" s="79"/>
      <c r="C1530" s="121"/>
      <c r="D1530" s="134" t="s">
        <v>256</v>
      </c>
      <c r="E1530" s="45"/>
      <c r="F1530" s="45"/>
      <c r="G1530" s="45"/>
      <c r="H1530" s="45"/>
      <c r="I1530" s="45"/>
      <c r="J1530" s="45">
        <f t="shared" si="54"/>
        <v>0</v>
      </c>
      <c r="K1530" s="45" t="e">
        <f t="shared" si="55"/>
        <v>#DIV/0!</v>
      </c>
      <c r="L1530" s="45"/>
      <c r="M1530" s="5"/>
      <c r="N1530" s="5"/>
      <c r="O1530" s="5"/>
      <c r="P1530" s="5"/>
      <c r="Q1530" s="5"/>
      <c r="R1530" s="5"/>
      <c r="S1530" s="5"/>
      <c r="T1530" s="5"/>
      <c r="U1530" s="5"/>
      <c r="V1530" s="5"/>
      <c r="W1530" s="5"/>
      <c r="X1530" s="5"/>
      <c r="Y1530" s="5"/>
      <c r="Z1530" s="5"/>
    </row>
    <row r="1531" spans="1:26" ht="27.75" customHeight="1">
      <c r="A1531" s="133"/>
      <c r="B1531" s="79"/>
      <c r="C1531" s="121"/>
      <c r="D1531" s="134" t="s">
        <v>259</v>
      </c>
      <c r="E1531" s="45"/>
      <c r="F1531" s="45"/>
      <c r="G1531" s="45"/>
      <c r="H1531" s="45"/>
      <c r="I1531" s="45"/>
      <c r="J1531" s="45">
        <f t="shared" si="54"/>
        <v>0</v>
      </c>
      <c r="K1531" s="45" t="e">
        <f t="shared" si="55"/>
        <v>#DIV/0!</v>
      </c>
      <c r="L1531" s="45"/>
      <c r="M1531" s="5"/>
      <c r="N1531" s="5"/>
      <c r="O1531" s="5"/>
      <c r="P1531" s="5"/>
      <c r="Q1531" s="5"/>
      <c r="R1531" s="5"/>
      <c r="S1531" s="5"/>
      <c r="T1531" s="5"/>
      <c r="U1531" s="5"/>
      <c r="V1531" s="5"/>
      <c r="W1531" s="5"/>
      <c r="X1531" s="5"/>
      <c r="Y1531" s="5"/>
      <c r="Z1531" s="5"/>
    </row>
    <row r="1532" spans="1:26" ht="27.75" customHeight="1">
      <c r="A1532" s="133"/>
      <c r="B1532" s="79"/>
      <c r="C1532" s="121"/>
      <c r="D1532" s="134" t="s">
        <v>261</v>
      </c>
      <c r="E1532" s="45"/>
      <c r="F1532" s="45"/>
      <c r="G1532" s="45"/>
      <c r="H1532" s="45"/>
      <c r="I1532" s="45"/>
      <c r="J1532" s="45">
        <f t="shared" si="54"/>
        <v>0</v>
      </c>
      <c r="K1532" s="45" t="e">
        <f t="shared" si="55"/>
        <v>#DIV/0!</v>
      </c>
      <c r="L1532" s="45"/>
      <c r="M1532" s="5"/>
      <c r="N1532" s="5"/>
      <c r="O1532" s="5"/>
      <c r="P1532" s="5"/>
      <c r="Q1532" s="5"/>
      <c r="R1532" s="5"/>
      <c r="S1532" s="5"/>
      <c r="T1532" s="5"/>
      <c r="U1532" s="5"/>
      <c r="V1532" s="5"/>
      <c r="W1532" s="5"/>
      <c r="X1532" s="5"/>
      <c r="Y1532" s="5"/>
      <c r="Z1532" s="5"/>
    </row>
    <row r="1533" spans="1:26" ht="27.75" customHeight="1">
      <c r="A1533" s="133"/>
      <c r="B1533" s="79"/>
      <c r="C1533" s="121"/>
      <c r="D1533" s="134" t="s">
        <v>263</v>
      </c>
      <c r="E1533" s="45"/>
      <c r="F1533" s="45"/>
      <c r="G1533" s="45"/>
      <c r="H1533" s="45"/>
      <c r="I1533" s="45"/>
      <c r="J1533" s="45">
        <f t="shared" si="54"/>
        <v>0</v>
      </c>
      <c r="K1533" s="45" t="e">
        <f t="shared" si="55"/>
        <v>#DIV/0!</v>
      </c>
      <c r="L1533" s="45"/>
      <c r="M1533" s="5"/>
      <c r="N1533" s="5"/>
      <c r="O1533" s="5"/>
      <c r="P1533" s="5"/>
      <c r="Q1533" s="5"/>
      <c r="R1533" s="5"/>
      <c r="S1533" s="5"/>
      <c r="T1533" s="5"/>
      <c r="U1533" s="5"/>
      <c r="V1533" s="5"/>
      <c r="W1533" s="5"/>
      <c r="X1533" s="5"/>
      <c r="Y1533" s="5"/>
      <c r="Z1533" s="5"/>
    </row>
    <row r="1534" spans="1:26" ht="27.75" customHeight="1">
      <c r="A1534" s="133"/>
      <c r="B1534" s="79"/>
      <c r="C1534" s="121"/>
      <c r="D1534" s="134" t="s">
        <v>265</v>
      </c>
      <c r="E1534" s="45"/>
      <c r="F1534" s="45"/>
      <c r="G1534" s="45"/>
      <c r="H1534" s="45"/>
      <c r="I1534" s="45"/>
      <c r="J1534" s="45">
        <f t="shared" si="54"/>
        <v>0</v>
      </c>
      <c r="K1534" s="45" t="e">
        <f t="shared" si="55"/>
        <v>#DIV/0!</v>
      </c>
      <c r="L1534" s="45"/>
      <c r="M1534" s="5"/>
      <c r="N1534" s="5"/>
      <c r="O1534" s="5"/>
      <c r="P1534" s="5"/>
      <c r="Q1534" s="5"/>
      <c r="R1534" s="5"/>
      <c r="S1534" s="5"/>
      <c r="T1534" s="5"/>
      <c r="U1534" s="5"/>
      <c r="V1534" s="5"/>
      <c r="W1534" s="5"/>
      <c r="X1534" s="5"/>
      <c r="Y1534" s="5"/>
      <c r="Z1534" s="5"/>
    </row>
    <row r="1535" spans="1:26" ht="27.75" customHeight="1">
      <c r="A1535" s="133"/>
      <c r="B1535" s="79"/>
      <c r="C1535" s="121"/>
      <c r="D1535" s="134" t="s">
        <v>269</v>
      </c>
      <c r="E1535" s="45"/>
      <c r="F1535" s="45"/>
      <c r="G1535" s="45"/>
      <c r="H1535" s="45"/>
      <c r="I1535" s="45"/>
      <c r="J1535" s="45">
        <f t="shared" si="54"/>
        <v>0</v>
      </c>
      <c r="K1535" s="45" t="e">
        <f t="shared" si="55"/>
        <v>#DIV/0!</v>
      </c>
      <c r="L1535" s="45"/>
      <c r="M1535" s="5"/>
      <c r="N1535" s="5"/>
      <c r="O1535" s="5"/>
      <c r="P1535" s="5"/>
      <c r="Q1535" s="5"/>
      <c r="R1535" s="5"/>
      <c r="S1535" s="5"/>
      <c r="T1535" s="5"/>
      <c r="U1535" s="5"/>
      <c r="V1535" s="5"/>
      <c r="W1535" s="5"/>
      <c r="X1535" s="5"/>
      <c r="Y1535" s="5"/>
      <c r="Z1535" s="5"/>
    </row>
    <row r="1536" spans="1:26" ht="27.75" customHeight="1">
      <c r="A1536" s="133"/>
      <c r="B1536" s="79"/>
      <c r="C1536" s="121"/>
      <c r="D1536" s="134" t="s">
        <v>274</v>
      </c>
      <c r="E1536" s="45"/>
      <c r="F1536" s="45"/>
      <c r="G1536" s="45"/>
      <c r="H1536" s="45"/>
      <c r="I1536" s="45"/>
      <c r="J1536" s="45">
        <f t="shared" si="54"/>
        <v>0</v>
      </c>
      <c r="K1536" s="45" t="e">
        <f t="shared" si="55"/>
        <v>#DIV/0!</v>
      </c>
      <c r="L1536" s="45"/>
      <c r="M1536" s="5"/>
      <c r="N1536" s="5"/>
      <c r="O1536" s="5"/>
      <c r="P1536" s="5"/>
      <c r="Q1536" s="5"/>
      <c r="R1536" s="5"/>
      <c r="S1536" s="5"/>
      <c r="T1536" s="5"/>
      <c r="U1536" s="5"/>
      <c r="V1536" s="5"/>
      <c r="W1536" s="5"/>
      <c r="X1536" s="5"/>
      <c r="Y1536" s="5"/>
      <c r="Z1536" s="5"/>
    </row>
    <row r="1537" spans="1:26" ht="27.75" customHeight="1">
      <c r="A1537" s="133"/>
      <c r="B1537" s="79"/>
      <c r="C1537" s="121"/>
      <c r="D1537" s="134" t="s">
        <v>277</v>
      </c>
      <c r="E1537" s="45"/>
      <c r="F1537" s="45"/>
      <c r="G1537" s="45"/>
      <c r="H1537" s="45"/>
      <c r="I1537" s="45"/>
      <c r="J1537" s="45">
        <f t="shared" si="54"/>
        <v>0</v>
      </c>
      <c r="K1537" s="45" t="e">
        <f t="shared" si="55"/>
        <v>#DIV/0!</v>
      </c>
      <c r="L1537" s="45"/>
      <c r="M1537" s="5"/>
      <c r="N1537" s="5"/>
      <c r="O1537" s="5"/>
      <c r="P1537" s="5"/>
      <c r="Q1537" s="5"/>
      <c r="R1537" s="5"/>
      <c r="S1537" s="5"/>
      <c r="T1537" s="5"/>
      <c r="U1537" s="5"/>
      <c r="V1537" s="5"/>
      <c r="W1537" s="5"/>
      <c r="X1537" s="5"/>
      <c r="Y1537" s="5"/>
      <c r="Z1537" s="5"/>
    </row>
    <row r="1538" spans="1:26" ht="27.75" customHeight="1">
      <c r="A1538" s="133"/>
      <c r="B1538" s="79"/>
      <c r="C1538" s="121"/>
      <c r="D1538" s="134" t="s">
        <v>279</v>
      </c>
      <c r="E1538" s="45"/>
      <c r="F1538" s="45"/>
      <c r="G1538" s="45"/>
      <c r="H1538" s="45"/>
      <c r="I1538" s="45"/>
      <c r="J1538" s="45">
        <f t="shared" si="54"/>
        <v>0</v>
      </c>
      <c r="K1538" s="45" t="e">
        <f t="shared" si="55"/>
        <v>#DIV/0!</v>
      </c>
      <c r="L1538" s="45"/>
      <c r="M1538" s="5"/>
      <c r="N1538" s="5"/>
      <c r="O1538" s="5"/>
      <c r="P1538" s="5"/>
      <c r="Q1538" s="5"/>
      <c r="R1538" s="5"/>
      <c r="S1538" s="5"/>
      <c r="T1538" s="5"/>
      <c r="U1538" s="5"/>
      <c r="V1538" s="5"/>
      <c r="W1538" s="5"/>
      <c r="X1538" s="5"/>
      <c r="Y1538" s="5"/>
      <c r="Z1538" s="5"/>
    </row>
    <row r="1539" spans="1:26" ht="27.75" customHeight="1">
      <c r="A1539" s="133"/>
      <c r="B1539" s="79"/>
      <c r="C1539" s="121"/>
      <c r="D1539" s="134" t="s">
        <v>283</v>
      </c>
      <c r="E1539" s="45"/>
      <c r="F1539" s="45"/>
      <c r="G1539" s="45"/>
      <c r="H1539" s="45"/>
      <c r="I1539" s="45"/>
      <c r="J1539" s="45">
        <f t="shared" si="54"/>
        <v>0</v>
      </c>
      <c r="K1539" s="45" t="e">
        <f t="shared" si="55"/>
        <v>#DIV/0!</v>
      </c>
      <c r="L1539" s="45"/>
      <c r="M1539" s="5"/>
      <c r="N1539" s="5"/>
      <c r="O1539" s="5"/>
      <c r="P1539" s="5"/>
      <c r="Q1539" s="5"/>
      <c r="R1539" s="5"/>
      <c r="S1539" s="5"/>
      <c r="T1539" s="5"/>
      <c r="U1539" s="5"/>
      <c r="V1539" s="5"/>
      <c r="W1539" s="5"/>
      <c r="X1539" s="5"/>
      <c r="Y1539" s="5"/>
      <c r="Z1539" s="5"/>
    </row>
    <row r="1540" spans="1:26" ht="27.75" customHeight="1">
      <c r="A1540" s="133"/>
      <c r="B1540" s="79"/>
      <c r="C1540" s="121"/>
      <c r="D1540" s="134" t="s">
        <v>285</v>
      </c>
      <c r="E1540" s="45"/>
      <c r="F1540" s="45"/>
      <c r="G1540" s="45"/>
      <c r="H1540" s="45"/>
      <c r="I1540" s="45"/>
      <c r="J1540" s="45">
        <f t="shared" si="54"/>
        <v>0</v>
      </c>
      <c r="K1540" s="45" t="e">
        <f t="shared" si="55"/>
        <v>#DIV/0!</v>
      </c>
      <c r="L1540" s="45"/>
      <c r="M1540" s="5"/>
      <c r="N1540" s="5"/>
      <c r="O1540" s="5"/>
      <c r="P1540" s="5"/>
      <c r="Q1540" s="5"/>
      <c r="R1540" s="5"/>
      <c r="S1540" s="5"/>
      <c r="T1540" s="5"/>
      <c r="U1540" s="5"/>
      <c r="V1540" s="5"/>
      <c r="W1540" s="5"/>
      <c r="X1540" s="5"/>
      <c r="Y1540" s="5"/>
      <c r="Z1540" s="5"/>
    </row>
    <row r="1541" spans="1:26" ht="27.75" customHeight="1">
      <c r="A1541" s="133"/>
      <c r="B1541" s="79"/>
      <c r="C1541" s="121"/>
      <c r="D1541" s="134" t="s">
        <v>287</v>
      </c>
      <c r="E1541" s="45"/>
      <c r="F1541" s="45"/>
      <c r="G1541" s="45"/>
      <c r="H1541" s="45"/>
      <c r="I1541" s="45"/>
      <c r="J1541" s="45">
        <f t="shared" si="54"/>
        <v>0</v>
      </c>
      <c r="K1541" s="45" t="e">
        <f t="shared" si="55"/>
        <v>#DIV/0!</v>
      </c>
      <c r="L1541" s="45"/>
      <c r="M1541" s="5"/>
      <c r="N1541" s="5"/>
      <c r="O1541" s="5"/>
      <c r="P1541" s="5"/>
      <c r="Q1541" s="5"/>
      <c r="R1541" s="5"/>
      <c r="S1541" s="5"/>
      <c r="T1541" s="5"/>
      <c r="U1541" s="5"/>
      <c r="V1541" s="5"/>
      <c r="W1541" s="5"/>
      <c r="X1541" s="5"/>
      <c r="Y1541" s="5"/>
      <c r="Z1541" s="5"/>
    </row>
    <row r="1542" spans="1:26" ht="27.75" customHeight="1">
      <c r="A1542" s="133"/>
      <c r="B1542" s="79"/>
      <c r="C1542" s="121"/>
      <c r="D1542" s="134" t="s">
        <v>289</v>
      </c>
      <c r="E1542" s="45"/>
      <c r="F1542" s="45"/>
      <c r="G1542" s="45"/>
      <c r="H1542" s="45"/>
      <c r="I1542" s="45"/>
      <c r="J1542" s="45">
        <f t="shared" si="54"/>
        <v>0</v>
      </c>
      <c r="K1542" s="45" t="e">
        <f t="shared" si="55"/>
        <v>#DIV/0!</v>
      </c>
      <c r="L1542" s="45"/>
      <c r="M1542" s="5"/>
      <c r="N1542" s="5"/>
      <c r="O1542" s="5"/>
      <c r="P1542" s="5"/>
      <c r="Q1542" s="5"/>
      <c r="R1542" s="5"/>
      <c r="S1542" s="5"/>
      <c r="T1542" s="5"/>
      <c r="U1542" s="5"/>
      <c r="V1542" s="5"/>
      <c r="W1542" s="5"/>
      <c r="X1542" s="5"/>
      <c r="Y1542" s="5"/>
      <c r="Z1542" s="5"/>
    </row>
    <row r="1543" spans="1:26" ht="27.75" customHeight="1">
      <c r="A1543" s="133"/>
      <c r="B1543" s="79"/>
      <c r="C1543" s="121"/>
      <c r="D1543" s="134" t="s">
        <v>291</v>
      </c>
      <c r="E1543" s="45"/>
      <c r="F1543" s="45"/>
      <c r="G1543" s="45"/>
      <c r="H1543" s="45"/>
      <c r="I1543" s="45"/>
      <c r="J1543" s="45">
        <f t="shared" si="54"/>
        <v>0</v>
      </c>
      <c r="K1543" s="45" t="e">
        <f t="shared" si="55"/>
        <v>#DIV/0!</v>
      </c>
      <c r="L1543" s="45"/>
      <c r="M1543" s="5"/>
      <c r="N1543" s="5"/>
      <c r="O1543" s="5"/>
      <c r="P1543" s="5"/>
      <c r="Q1543" s="5"/>
      <c r="R1543" s="5"/>
      <c r="S1543" s="5"/>
      <c r="T1543" s="5"/>
      <c r="U1543" s="5"/>
      <c r="V1543" s="5"/>
      <c r="W1543" s="5"/>
      <c r="X1543" s="5"/>
      <c r="Y1543" s="5"/>
      <c r="Z1543" s="5"/>
    </row>
    <row r="1544" spans="1:26" ht="27.75" customHeight="1">
      <c r="A1544" s="133"/>
      <c r="B1544" s="79"/>
      <c r="C1544" s="121"/>
      <c r="D1544" s="134" t="s">
        <v>293</v>
      </c>
      <c r="E1544" s="45"/>
      <c r="F1544" s="45"/>
      <c r="G1544" s="45"/>
      <c r="H1544" s="45"/>
      <c r="I1544" s="45"/>
      <c r="J1544" s="45">
        <f t="shared" si="54"/>
        <v>0</v>
      </c>
      <c r="K1544" s="45" t="e">
        <f t="shared" si="55"/>
        <v>#DIV/0!</v>
      </c>
      <c r="L1544" s="45"/>
      <c r="M1544" s="5"/>
      <c r="N1544" s="5"/>
      <c r="O1544" s="5"/>
      <c r="P1544" s="5"/>
      <c r="Q1544" s="5"/>
      <c r="R1544" s="5"/>
      <c r="S1544" s="5"/>
      <c r="T1544" s="5"/>
      <c r="U1544" s="5"/>
      <c r="V1544" s="5"/>
      <c r="W1544" s="5"/>
      <c r="X1544" s="5"/>
      <c r="Y1544" s="5"/>
      <c r="Z1544" s="5"/>
    </row>
    <row r="1545" spans="1:26" ht="27.75" customHeight="1">
      <c r="A1545" s="133"/>
      <c r="B1545" s="79"/>
      <c r="C1545" s="121"/>
      <c r="D1545" s="134" t="s">
        <v>295</v>
      </c>
      <c r="E1545" s="45"/>
      <c r="F1545" s="45"/>
      <c r="G1545" s="45"/>
      <c r="H1545" s="45"/>
      <c r="I1545" s="45"/>
      <c r="J1545" s="45">
        <f t="shared" si="54"/>
        <v>0</v>
      </c>
      <c r="K1545" s="45" t="e">
        <f t="shared" si="55"/>
        <v>#DIV/0!</v>
      </c>
      <c r="L1545" s="45"/>
      <c r="M1545" s="5"/>
      <c r="N1545" s="5"/>
      <c r="O1545" s="5"/>
      <c r="P1545" s="5"/>
      <c r="Q1545" s="5"/>
      <c r="R1545" s="5"/>
      <c r="S1545" s="5"/>
      <c r="T1545" s="5"/>
      <c r="U1545" s="5"/>
      <c r="V1545" s="5"/>
      <c r="W1545" s="5"/>
      <c r="X1545" s="5"/>
      <c r="Y1545" s="5"/>
      <c r="Z1545" s="5"/>
    </row>
    <row r="1546" spans="1:26" ht="27.75" customHeight="1">
      <c r="A1546" s="133"/>
      <c r="B1546" s="79"/>
      <c r="C1546" s="121"/>
      <c r="D1546" s="134" t="s">
        <v>297</v>
      </c>
      <c r="E1546" s="45"/>
      <c r="F1546" s="45"/>
      <c r="G1546" s="45"/>
      <c r="H1546" s="45"/>
      <c r="I1546" s="45"/>
      <c r="J1546" s="45">
        <f t="shared" si="54"/>
        <v>0</v>
      </c>
      <c r="K1546" s="45" t="e">
        <f t="shared" si="55"/>
        <v>#DIV/0!</v>
      </c>
      <c r="L1546" s="45"/>
      <c r="M1546" s="5"/>
      <c r="N1546" s="5"/>
      <c r="O1546" s="5"/>
      <c r="P1546" s="5"/>
      <c r="Q1546" s="5"/>
      <c r="R1546" s="5"/>
      <c r="S1546" s="5"/>
      <c r="T1546" s="5"/>
      <c r="U1546" s="5"/>
      <c r="V1546" s="5"/>
      <c r="W1546" s="5"/>
      <c r="X1546" s="5"/>
      <c r="Y1546" s="5"/>
      <c r="Z1546" s="5"/>
    </row>
    <row r="1547" spans="1:26" ht="27.75" customHeight="1">
      <c r="A1547" s="133"/>
      <c r="B1547" s="79"/>
      <c r="C1547" s="121"/>
      <c r="D1547" s="134" t="s">
        <v>299</v>
      </c>
      <c r="E1547" s="45"/>
      <c r="F1547" s="45"/>
      <c r="G1547" s="45"/>
      <c r="H1547" s="45"/>
      <c r="I1547" s="45"/>
      <c r="J1547" s="45">
        <f t="shared" si="54"/>
        <v>0</v>
      </c>
      <c r="K1547" s="45" t="e">
        <f t="shared" si="55"/>
        <v>#DIV/0!</v>
      </c>
      <c r="L1547" s="45"/>
      <c r="M1547" s="5"/>
      <c r="N1547" s="5"/>
      <c r="O1547" s="5"/>
      <c r="P1547" s="5"/>
      <c r="Q1547" s="5"/>
      <c r="R1547" s="5"/>
      <c r="S1547" s="5"/>
      <c r="T1547" s="5"/>
      <c r="U1547" s="5"/>
      <c r="V1547" s="5"/>
      <c r="W1547" s="5"/>
      <c r="X1547" s="5"/>
      <c r="Y1547" s="5"/>
      <c r="Z1547" s="5"/>
    </row>
    <row r="1548" spans="1:26" ht="27.75" customHeight="1">
      <c r="A1548" s="133"/>
      <c r="B1548" s="79"/>
      <c r="C1548" s="121"/>
      <c r="D1548" s="134" t="s">
        <v>301</v>
      </c>
      <c r="E1548" s="45"/>
      <c r="F1548" s="45"/>
      <c r="G1548" s="45"/>
      <c r="H1548" s="45"/>
      <c r="I1548" s="45"/>
      <c r="J1548" s="45">
        <f t="shared" si="54"/>
        <v>0</v>
      </c>
      <c r="K1548" s="45" t="e">
        <f t="shared" si="55"/>
        <v>#DIV/0!</v>
      </c>
      <c r="L1548" s="45"/>
      <c r="M1548" s="5"/>
      <c r="N1548" s="5"/>
      <c r="O1548" s="5"/>
      <c r="P1548" s="5"/>
      <c r="Q1548" s="5"/>
      <c r="R1548" s="5"/>
      <c r="S1548" s="5"/>
      <c r="T1548" s="5"/>
      <c r="U1548" s="5"/>
      <c r="V1548" s="5"/>
      <c r="W1548" s="5"/>
      <c r="X1548" s="5"/>
      <c r="Y1548" s="5"/>
      <c r="Z1548" s="5"/>
    </row>
    <row r="1549" spans="1:26" ht="27.75" customHeight="1">
      <c r="A1549" s="133"/>
      <c r="B1549" s="79"/>
      <c r="C1549" s="121"/>
      <c r="D1549" s="134" t="s">
        <v>302</v>
      </c>
      <c r="E1549" s="45"/>
      <c r="F1549" s="45"/>
      <c r="G1549" s="45"/>
      <c r="H1549" s="45"/>
      <c r="I1549" s="45"/>
      <c r="J1549" s="45">
        <f t="shared" si="54"/>
        <v>0</v>
      </c>
      <c r="K1549" s="45" t="e">
        <f t="shared" si="55"/>
        <v>#DIV/0!</v>
      </c>
      <c r="L1549" s="45"/>
      <c r="M1549" s="5"/>
      <c r="N1549" s="5"/>
      <c r="O1549" s="5"/>
      <c r="P1549" s="5"/>
      <c r="Q1549" s="5"/>
      <c r="R1549" s="5"/>
      <c r="S1549" s="5"/>
      <c r="T1549" s="5"/>
      <c r="U1549" s="5"/>
      <c r="V1549" s="5"/>
      <c r="W1549" s="5"/>
      <c r="X1549" s="5"/>
      <c r="Y1549" s="5"/>
      <c r="Z1549" s="5"/>
    </row>
    <row r="1550" spans="1:26" ht="27.75" customHeight="1">
      <c r="A1550" s="133"/>
      <c r="B1550" s="79"/>
      <c r="C1550" s="121"/>
      <c r="D1550" s="134" t="s">
        <v>304</v>
      </c>
      <c r="E1550" s="45"/>
      <c r="F1550" s="45"/>
      <c r="G1550" s="45"/>
      <c r="H1550" s="45"/>
      <c r="I1550" s="45"/>
      <c r="J1550" s="45">
        <f t="shared" si="54"/>
        <v>0</v>
      </c>
      <c r="K1550" s="45" t="e">
        <f t="shared" si="55"/>
        <v>#DIV/0!</v>
      </c>
      <c r="L1550" s="45"/>
      <c r="M1550" s="5"/>
      <c r="N1550" s="5"/>
      <c r="O1550" s="5"/>
      <c r="P1550" s="5"/>
      <c r="Q1550" s="5"/>
      <c r="R1550" s="5"/>
      <c r="S1550" s="5"/>
      <c r="T1550" s="5"/>
      <c r="U1550" s="5"/>
      <c r="V1550" s="5"/>
      <c r="W1550" s="5"/>
      <c r="X1550" s="5"/>
      <c r="Y1550" s="5"/>
      <c r="Z1550" s="5"/>
    </row>
    <row r="1551" spans="1:26" ht="27.75" customHeight="1">
      <c r="A1551" s="133"/>
      <c r="B1551" s="79"/>
      <c r="C1551" s="121"/>
      <c r="D1551" s="134" t="s">
        <v>306</v>
      </c>
      <c r="E1551" s="45"/>
      <c r="F1551" s="45"/>
      <c r="G1551" s="45"/>
      <c r="H1551" s="45"/>
      <c r="I1551" s="45"/>
      <c r="J1551" s="45">
        <f t="shared" si="54"/>
        <v>0</v>
      </c>
      <c r="K1551" s="45" t="e">
        <f t="shared" si="55"/>
        <v>#DIV/0!</v>
      </c>
      <c r="L1551" s="45"/>
      <c r="M1551" s="5"/>
      <c r="N1551" s="5"/>
      <c r="O1551" s="5"/>
      <c r="P1551" s="5"/>
      <c r="Q1551" s="5"/>
      <c r="R1551" s="5"/>
      <c r="S1551" s="5"/>
      <c r="T1551" s="5"/>
      <c r="U1551" s="5"/>
      <c r="V1551" s="5"/>
      <c r="W1551" s="5"/>
      <c r="X1551" s="5"/>
      <c r="Y1551" s="5"/>
      <c r="Z1551" s="5"/>
    </row>
    <row r="1552" spans="1:26" ht="27.75" customHeight="1">
      <c r="A1552" s="133"/>
      <c r="B1552" s="79"/>
      <c r="C1552" s="121"/>
      <c r="D1552" s="134" t="s">
        <v>309</v>
      </c>
      <c r="E1552" s="45"/>
      <c r="F1552" s="45"/>
      <c r="G1552" s="45"/>
      <c r="H1552" s="45"/>
      <c r="I1552" s="45"/>
      <c r="J1552" s="45">
        <f t="shared" si="54"/>
        <v>0</v>
      </c>
      <c r="K1552" s="45" t="e">
        <f t="shared" si="55"/>
        <v>#DIV/0!</v>
      </c>
      <c r="L1552" s="45"/>
      <c r="M1552" s="5"/>
      <c r="N1552" s="5"/>
      <c r="O1552" s="5"/>
      <c r="P1552" s="5"/>
      <c r="Q1552" s="5"/>
      <c r="R1552" s="5"/>
      <c r="S1552" s="5"/>
      <c r="T1552" s="5"/>
      <c r="U1552" s="5"/>
      <c r="V1552" s="5"/>
      <c r="W1552" s="5"/>
      <c r="X1552" s="5"/>
      <c r="Y1552" s="5"/>
      <c r="Z1552" s="5"/>
    </row>
    <row r="1553" spans="1:26" ht="27.75" customHeight="1">
      <c r="A1553" s="133"/>
      <c r="B1553" s="79"/>
      <c r="C1553" s="121"/>
      <c r="D1553" s="80" t="s">
        <v>41</v>
      </c>
      <c r="E1553" s="45"/>
      <c r="F1553" s="45"/>
      <c r="G1553" s="45"/>
      <c r="H1553" s="45"/>
      <c r="I1553" s="45"/>
      <c r="J1553" s="45">
        <f>SUM(J1512:J1552)</f>
        <v>0</v>
      </c>
      <c r="K1553" s="45" t="e">
        <f t="shared" si="55"/>
        <v>#DIV/0!</v>
      </c>
      <c r="L1553" s="45"/>
      <c r="M1553" s="5"/>
      <c r="N1553" s="5"/>
      <c r="O1553" s="5"/>
      <c r="P1553" s="5"/>
      <c r="Q1553" s="5"/>
      <c r="R1553" s="5"/>
      <c r="S1553" s="5"/>
      <c r="T1553" s="5"/>
      <c r="U1553" s="5"/>
      <c r="V1553" s="5"/>
      <c r="W1553" s="5"/>
      <c r="X1553" s="5"/>
      <c r="Y1553" s="5"/>
      <c r="Z1553" s="5"/>
    </row>
    <row r="1554" spans="1:26" ht="22.5" customHeight="1">
      <c r="A1554" s="306"/>
      <c r="B1554" s="116"/>
      <c r="C1554" s="121"/>
      <c r="D1554" s="455"/>
      <c r="E1554" s="433"/>
      <c r="F1554" s="329"/>
      <c r="G1554" s="94"/>
      <c r="H1554" s="71"/>
      <c r="I1554" s="71"/>
      <c r="J1554" s="71"/>
      <c r="K1554" s="71"/>
      <c r="L1554" s="71"/>
      <c r="M1554" s="71"/>
      <c r="N1554" s="71"/>
      <c r="O1554" s="71"/>
      <c r="P1554" s="5"/>
      <c r="Q1554" s="5"/>
      <c r="R1554" s="5"/>
      <c r="S1554" s="5"/>
      <c r="T1554" s="5"/>
      <c r="U1554" s="5"/>
      <c r="V1554" s="5"/>
      <c r="W1554" s="5"/>
      <c r="X1554" s="5"/>
      <c r="Y1554" s="5"/>
      <c r="Z1554" s="5"/>
    </row>
    <row r="1555" spans="1:26" ht="22.5" customHeight="1">
      <c r="A1555" s="66"/>
      <c r="B1555" s="421" t="s">
        <v>235</v>
      </c>
      <c r="C1555" s="422"/>
      <c r="D1555" s="423"/>
      <c r="E1555" s="534"/>
      <c r="F1555" s="70"/>
      <c r="G1555" s="5"/>
      <c r="H1555" s="425"/>
      <c r="I1555" s="426"/>
      <c r="J1555" s="426"/>
      <c r="K1555" s="426"/>
      <c r="L1555" s="426"/>
      <c r="M1555" s="428"/>
      <c r="N1555" s="428"/>
      <c r="O1555" s="428"/>
      <c r="P1555" s="5"/>
      <c r="Q1555" s="5"/>
      <c r="R1555" s="5"/>
      <c r="S1555" s="5"/>
      <c r="T1555" s="5"/>
      <c r="U1555" s="5"/>
      <c r="V1555" s="5"/>
      <c r="W1555" s="5"/>
      <c r="X1555" s="5"/>
      <c r="Y1555" s="5"/>
      <c r="Z1555" s="5"/>
    </row>
    <row r="1556" spans="1:26" ht="22.5" customHeight="1">
      <c r="A1556" s="77"/>
      <c r="B1556" s="79" t="s">
        <v>133</v>
      </c>
      <c r="C1556" s="465">
        <v>500</v>
      </c>
      <c r="D1556" s="455" t="s">
        <v>523</v>
      </c>
      <c r="E1556" s="70"/>
      <c r="F1556" s="424"/>
      <c r="G1556" s="429"/>
      <c r="H1556" s="71"/>
      <c r="I1556" s="71"/>
      <c r="J1556" s="71"/>
      <c r="K1556" s="71"/>
      <c r="L1556" s="71"/>
      <c r="M1556" s="420" t="s">
        <v>568</v>
      </c>
      <c r="N1556" s="420" t="s">
        <v>568</v>
      </c>
      <c r="O1556" s="420" t="s">
        <v>568</v>
      </c>
      <c r="P1556" s="5"/>
      <c r="Q1556" s="5"/>
      <c r="R1556" s="5"/>
      <c r="S1556" s="5"/>
      <c r="T1556" s="5"/>
      <c r="U1556" s="5"/>
      <c r="V1556" s="5"/>
      <c r="W1556" s="5"/>
      <c r="X1556" s="5"/>
      <c r="Y1556" s="5"/>
      <c r="Z1556" s="5"/>
    </row>
    <row r="1557" spans="1:26" ht="22.5" customHeight="1">
      <c r="A1557" s="434"/>
      <c r="B1557" s="79" t="s">
        <v>145</v>
      </c>
      <c r="C1557" s="465">
        <v>500</v>
      </c>
      <c r="D1557" s="455" t="s">
        <v>523</v>
      </c>
      <c r="E1557" s="70"/>
      <c r="F1557" s="424"/>
      <c r="G1557" s="70"/>
      <c r="H1557" s="71"/>
      <c r="I1557" s="71"/>
      <c r="J1557" s="71"/>
      <c r="K1557" s="71"/>
      <c r="L1557" s="71"/>
      <c r="M1557" s="71"/>
      <c r="N1557" s="71"/>
      <c r="O1557" s="71"/>
      <c r="P1557" s="5"/>
      <c r="Q1557" s="5"/>
      <c r="R1557" s="5"/>
      <c r="S1557" s="5"/>
      <c r="T1557" s="5"/>
      <c r="U1557" s="5"/>
      <c r="V1557" s="5"/>
      <c r="W1557" s="5"/>
      <c r="X1557" s="5"/>
      <c r="Y1557" s="5"/>
      <c r="Z1557" s="5"/>
    </row>
    <row r="1558" spans="1:26" ht="22.5" customHeight="1">
      <c r="A1558" s="402"/>
      <c r="B1558" s="79" t="s">
        <v>151</v>
      </c>
      <c r="C1558" s="465">
        <v>500</v>
      </c>
      <c r="D1558" s="455" t="s">
        <v>523</v>
      </c>
      <c r="E1558" s="433"/>
      <c r="F1558" s="329"/>
      <c r="G1558" s="70"/>
      <c r="H1558" s="71"/>
      <c r="I1558" s="71"/>
      <c r="J1558" s="71"/>
      <c r="K1558" s="71"/>
      <c r="L1558" s="71"/>
      <c r="M1558" s="71"/>
      <c r="N1558" s="71"/>
      <c r="O1558" s="71"/>
      <c r="P1558" s="5"/>
      <c r="Q1558" s="5"/>
      <c r="R1558" s="5"/>
      <c r="S1558" s="5"/>
      <c r="T1558" s="5"/>
      <c r="U1558" s="5"/>
      <c r="V1558" s="5"/>
      <c r="W1558" s="5"/>
      <c r="X1558" s="5"/>
      <c r="Y1558" s="5"/>
      <c r="Z1558" s="5"/>
    </row>
    <row r="1559" spans="1:26" ht="22.5" customHeight="1">
      <c r="A1559" s="435"/>
      <c r="B1559" s="79" t="s">
        <v>70</v>
      </c>
      <c r="C1559" s="465">
        <f>SUM(C1556:C1558)</f>
        <v>1500</v>
      </c>
      <c r="D1559" s="455" t="s">
        <v>523</v>
      </c>
      <c r="E1559" s="433"/>
      <c r="F1559" s="329"/>
      <c r="G1559" s="94"/>
      <c r="H1559" s="71"/>
      <c r="I1559" s="71"/>
      <c r="J1559" s="71"/>
      <c r="K1559" s="71"/>
      <c r="L1559" s="71"/>
      <c r="M1559" s="71"/>
      <c r="N1559" s="71"/>
      <c r="O1559" s="71"/>
      <c r="P1559" s="5"/>
      <c r="Q1559" s="5"/>
      <c r="R1559" s="5"/>
      <c r="S1559" s="5"/>
      <c r="T1559" s="5"/>
      <c r="U1559" s="5"/>
      <c r="V1559" s="5"/>
      <c r="W1559" s="5"/>
      <c r="X1559" s="5"/>
      <c r="Y1559" s="5"/>
      <c r="Z1559" s="5"/>
    </row>
    <row r="1560" spans="1:26" ht="27.75" customHeight="1">
      <c r="A1560" s="133"/>
      <c r="B1560" s="79"/>
      <c r="C1560" s="121"/>
      <c r="D1560" s="134" t="s">
        <v>202</v>
      </c>
      <c r="E1560" s="45"/>
      <c r="F1560" s="45"/>
      <c r="G1560" s="45"/>
      <c r="H1560" s="45"/>
      <c r="I1560" s="45"/>
      <c r="J1560" s="45">
        <f t="shared" ref="J1560:J1600" si="56">SUM(E1560:I1560)</f>
        <v>0</v>
      </c>
      <c r="K1560" s="45" t="e">
        <f t="shared" ref="K1560:K1601" si="57">J1560/E1560</f>
        <v>#DIV/0!</v>
      </c>
      <c r="L1560" s="45"/>
      <c r="M1560" s="5"/>
      <c r="N1560" s="5"/>
      <c r="O1560" s="5"/>
      <c r="P1560" s="5"/>
      <c r="Q1560" s="5"/>
      <c r="R1560" s="5"/>
      <c r="S1560" s="5"/>
      <c r="T1560" s="5"/>
      <c r="U1560" s="5"/>
      <c r="V1560" s="5"/>
      <c r="W1560" s="5"/>
      <c r="X1560" s="5"/>
      <c r="Y1560" s="5"/>
      <c r="Z1560" s="5"/>
    </row>
    <row r="1561" spans="1:26" ht="27.75" customHeight="1">
      <c r="A1561" s="133"/>
      <c r="B1561" s="79"/>
      <c r="C1561" s="121"/>
      <c r="D1561" s="134" t="s">
        <v>205</v>
      </c>
      <c r="E1561" s="45"/>
      <c r="F1561" s="45"/>
      <c r="G1561" s="45"/>
      <c r="H1561" s="45"/>
      <c r="I1561" s="45"/>
      <c r="J1561" s="45">
        <f t="shared" si="56"/>
        <v>0</v>
      </c>
      <c r="K1561" s="45" t="e">
        <f t="shared" si="57"/>
        <v>#DIV/0!</v>
      </c>
      <c r="L1561" s="45"/>
      <c r="M1561" s="5"/>
      <c r="N1561" s="5"/>
      <c r="O1561" s="5"/>
      <c r="P1561" s="5"/>
      <c r="Q1561" s="5"/>
      <c r="R1561" s="5"/>
      <c r="S1561" s="5"/>
      <c r="T1561" s="5"/>
      <c r="U1561" s="5"/>
      <c r="V1561" s="5"/>
      <c r="W1561" s="5"/>
      <c r="X1561" s="5"/>
      <c r="Y1561" s="5"/>
      <c r="Z1561" s="5"/>
    </row>
    <row r="1562" spans="1:26" ht="27.75" customHeight="1">
      <c r="A1562" s="133"/>
      <c r="B1562" s="79"/>
      <c r="C1562" s="121"/>
      <c r="D1562" s="134" t="s">
        <v>210</v>
      </c>
      <c r="E1562" s="45"/>
      <c r="F1562" s="45"/>
      <c r="G1562" s="45"/>
      <c r="H1562" s="45"/>
      <c r="I1562" s="45"/>
      <c r="J1562" s="45">
        <f t="shared" si="56"/>
        <v>0</v>
      </c>
      <c r="K1562" s="45" t="e">
        <f t="shared" si="57"/>
        <v>#DIV/0!</v>
      </c>
      <c r="L1562" s="45"/>
      <c r="M1562" s="5"/>
      <c r="N1562" s="5"/>
      <c r="O1562" s="5"/>
      <c r="P1562" s="5"/>
      <c r="Q1562" s="5"/>
      <c r="R1562" s="5"/>
      <c r="S1562" s="5"/>
      <c r="T1562" s="5"/>
      <c r="U1562" s="5"/>
      <c r="V1562" s="5"/>
      <c r="W1562" s="5"/>
      <c r="X1562" s="5"/>
      <c r="Y1562" s="5"/>
      <c r="Z1562" s="5"/>
    </row>
    <row r="1563" spans="1:26" ht="27.75" customHeight="1">
      <c r="A1563" s="133"/>
      <c r="B1563" s="79"/>
      <c r="C1563" s="121"/>
      <c r="D1563" s="134" t="s">
        <v>213</v>
      </c>
      <c r="E1563" s="45"/>
      <c r="F1563" s="45"/>
      <c r="G1563" s="45"/>
      <c r="H1563" s="45"/>
      <c r="I1563" s="45"/>
      <c r="J1563" s="45">
        <f t="shared" si="56"/>
        <v>0</v>
      </c>
      <c r="K1563" s="45" t="e">
        <f t="shared" si="57"/>
        <v>#DIV/0!</v>
      </c>
      <c r="L1563" s="45"/>
      <c r="M1563" s="5"/>
      <c r="N1563" s="5"/>
      <c r="O1563" s="5"/>
      <c r="P1563" s="5"/>
      <c r="Q1563" s="5"/>
      <c r="R1563" s="5"/>
      <c r="S1563" s="5"/>
      <c r="T1563" s="5"/>
      <c r="U1563" s="5"/>
      <c r="V1563" s="5"/>
      <c r="W1563" s="5"/>
      <c r="X1563" s="5"/>
      <c r="Y1563" s="5"/>
      <c r="Z1563" s="5"/>
    </row>
    <row r="1564" spans="1:26" ht="27.75" customHeight="1">
      <c r="A1564" s="133"/>
      <c r="B1564" s="79"/>
      <c r="C1564" s="121"/>
      <c r="D1564" s="134" t="s">
        <v>216</v>
      </c>
      <c r="E1564" s="45"/>
      <c r="F1564" s="45"/>
      <c r="G1564" s="45"/>
      <c r="H1564" s="45"/>
      <c r="I1564" s="45"/>
      <c r="J1564" s="45">
        <f t="shared" si="56"/>
        <v>0</v>
      </c>
      <c r="K1564" s="45" t="e">
        <f t="shared" si="57"/>
        <v>#DIV/0!</v>
      </c>
      <c r="L1564" s="45"/>
      <c r="M1564" s="5"/>
      <c r="N1564" s="5"/>
      <c r="O1564" s="5"/>
      <c r="P1564" s="5"/>
      <c r="Q1564" s="5"/>
      <c r="R1564" s="5"/>
      <c r="S1564" s="5"/>
      <c r="T1564" s="5"/>
      <c r="U1564" s="5"/>
      <c r="V1564" s="5"/>
      <c r="W1564" s="5"/>
      <c r="X1564" s="5"/>
      <c r="Y1564" s="5"/>
      <c r="Z1564" s="5"/>
    </row>
    <row r="1565" spans="1:26" ht="27.75" customHeight="1">
      <c r="A1565" s="133"/>
      <c r="B1565" s="79"/>
      <c r="C1565" s="121"/>
      <c r="D1565" s="134" t="s">
        <v>218</v>
      </c>
      <c r="E1565" s="45"/>
      <c r="F1565" s="45"/>
      <c r="G1565" s="45"/>
      <c r="H1565" s="45"/>
      <c r="I1565" s="45"/>
      <c r="J1565" s="45">
        <f t="shared" si="56"/>
        <v>0</v>
      </c>
      <c r="K1565" s="45" t="e">
        <f t="shared" si="57"/>
        <v>#DIV/0!</v>
      </c>
      <c r="L1565" s="45"/>
      <c r="M1565" s="5"/>
      <c r="N1565" s="5"/>
      <c r="O1565" s="5"/>
      <c r="P1565" s="5"/>
      <c r="Q1565" s="5"/>
      <c r="R1565" s="5"/>
      <c r="S1565" s="5"/>
      <c r="T1565" s="5"/>
      <c r="U1565" s="5"/>
      <c r="V1565" s="5"/>
      <c r="W1565" s="5"/>
      <c r="X1565" s="5"/>
      <c r="Y1565" s="5"/>
      <c r="Z1565" s="5"/>
    </row>
    <row r="1566" spans="1:26" ht="27.75" customHeight="1">
      <c r="A1566" s="133"/>
      <c r="B1566" s="79"/>
      <c r="C1566" s="121"/>
      <c r="D1566" s="134" t="s">
        <v>220</v>
      </c>
      <c r="E1566" s="45"/>
      <c r="F1566" s="45"/>
      <c r="G1566" s="45"/>
      <c r="H1566" s="45"/>
      <c r="I1566" s="45"/>
      <c r="J1566" s="45">
        <f t="shared" si="56"/>
        <v>0</v>
      </c>
      <c r="K1566" s="45" t="e">
        <f t="shared" si="57"/>
        <v>#DIV/0!</v>
      </c>
      <c r="L1566" s="45"/>
      <c r="M1566" s="5"/>
      <c r="N1566" s="5"/>
      <c r="O1566" s="5"/>
      <c r="P1566" s="5"/>
      <c r="Q1566" s="5"/>
      <c r="R1566" s="5"/>
      <c r="S1566" s="5"/>
      <c r="T1566" s="5"/>
      <c r="U1566" s="5"/>
      <c r="V1566" s="5"/>
      <c r="W1566" s="5"/>
      <c r="X1566" s="5"/>
      <c r="Y1566" s="5"/>
      <c r="Z1566" s="5"/>
    </row>
    <row r="1567" spans="1:26" ht="27.75" customHeight="1">
      <c r="A1567" s="133"/>
      <c r="B1567" s="79"/>
      <c r="C1567" s="121"/>
      <c r="D1567" s="134" t="s">
        <v>223</v>
      </c>
      <c r="E1567" s="45"/>
      <c r="F1567" s="45"/>
      <c r="G1567" s="45"/>
      <c r="H1567" s="45"/>
      <c r="I1567" s="45"/>
      <c r="J1567" s="45">
        <f t="shared" si="56"/>
        <v>0</v>
      </c>
      <c r="K1567" s="45" t="e">
        <f t="shared" si="57"/>
        <v>#DIV/0!</v>
      </c>
      <c r="L1567" s="45"/>
      <c r="M1567" s="5"/>
      <c r="N1567" s="5"/>
      <c r="O1567" s="5"/>
      <c r="P1567" s="5"/>
      <c r="Q1567" s="5"/>
      <c r="R1567" s="5"/>
      <c r="S1567" s="5"/>
      <c r="T1567" s="5"/>
      <c r="U1567" s="5"/>
      <c r="V1567" s="5"/>
      <c r="W1567" s="5"/>
      <c r="X1567" s="5"/>
      <c r="Y1567" s="5"/>
      <c r="Z1567" s="5"/>
    </row>
    <row r="1568" spans="1:26" ht="27.75" customHeight="1">
      <c r="A1568" s="133"/>
      <c r="B1568" s="79"/>
      <c r="C1568" s="121"/>
      <c r="D1568" s="134" t="s">
        <v>225</v>
      </c>
      <c r="E1568" s="45"/>
      <c r="F1568" s="45"/>
      <c r="G1568" s="45"/>
      <c r="H1568" s="45"/>
      <c r="I1568" s="45"/>
      <c r="J1568" s="45">
        <f t="shared" si="56"/>
        <v>0</v>
      </c>
      <c r="K1568" s="45" t="e">
        <f t="shared" si="57"/>
        <v>#DIV/0!</v>
      </c>
      <c r="L1568" s="45"/>
      <c r="M1568" s="5"/>
      <c r="N1568" s="5"/>
      <c r="O1568" s="5"/>
      <c r="P1568" s="5"/>
      <c r="Q1568" s="5"/>
      <c r="R1568" s="5"/>
      <c r="S1568" s="5"/>
      <c r="T1568" s="5"/>
      <c r="U1568" s="5"/>
      <c r="V1568" s="5"/>
      <c r="W1568" s="5"/>
      <c r="X1568" s="5"/>
      <c r="Y1568" s="5"/>
      <c r="Z1568" s="5"/>
    </row>
    <row r="1569" spans="1:26" ht="27.75" customHeight="1">
      <c r="A1569" s="133"/>
      <c r="B1569" s="79"/>
      <c r="C1569" s="121"/>
      <c r="D1569" s="134" t="s">
        <v>227</v>
      </c>
      <c r="E1569" s="45"/>
      <c r="F1569" s="45"/>
      <c r="G1569" s="45"/>
      <c r="H1569" s="45"/>
      <c r="I1569" s="45"/>
      <c r="J1569" s="45">
        <f t="shared" si="56"/>
        <v>0</v>
      </c>
      <c r="K1569" s="45" t="e">
        <f t="shared" si="57"/>
        <v>#DIV/0!</v>
      </c>
      <c r="L1569" s="45"/>
      <c r="M1569" s="5"/>
      <c r="N1569" s="5"/>
      <c r="O1569" s="5"/>
      <c r="P1569" s="5"/>
      <c r="Q1569" s="5"/>
      <c r="R1569" s="5"/>
      <c r="S1569" s="5"/>
      <c r="T1569" s="5"/>
      <c r="U1569" s="5"/>
      <c r="V1569" s="5"/>
      <c r="W1569" s="5"/>
      <c r="X1569" s="5"/>
      <c r="Y1569" s="5"/>
      <c r="Z1569" s="5"/>
    </row>
    <row r="1570" spans="1:26" ht="27.75" customHeight="1">
      <c r="A1570" s="133"/>
      <c r="B1570" s="79"/>
      <c r="C1570" s="121"/>
      <c r="D1570" s="134" t="s">
        <v>229</v>
      </c>
      <c r="E1570" s="45"/>
      <c r="F1570" s="45"/>
      <c r="G1570" s="45"/>
      <c r="H1570" s="45"/>
      <c r="I1570" s="45"/>
      <c r="J1570" s="45">
        <f t="shared" si="56"/>
        <v>0</v>
      </c>
      <c r="K1570" s="45" t="e">
        <f t="shared" si="57"/>
        <v>#DIV/0!</v>
      </c>
      <c r="L1570" s="45"/>
      <c r="M1570" s="5"/>
      <c r="N1570" s="5"/>
      <c r="O1570" s="5"/>
      <c r="P1570" s="5"/>
      <c r="Q1570" s="5"/>
      <c r="R1570" s="5"/>
      <c r="S1570" s="5"/>
      <c r="T1570" s="5"/>
      <c r="U1570" s="5"/>
      <c r="V1570" s="5"/>
      <c r="W1570" s="5"/>
      <c r="X1570" s="5"/>
      <c r="Y1570" s="5"/>
      <c r="Z1570" s="5"/>
    </row>
    <row r="1571" spans="1:26" ht="27.75" customHeight="1">
      <c r="A1571" s="133"/>
      <c r="B1571" s="79"/>
      <c r="C1571" s="121"/>
      <c r="D1571" s="134" t="s">
        <v>234</v>
      </c>
      <c r="E1571" s="45"/>
      <c r="F1571" s="45"/>
      <c r="G1571" s="45"/>
      <c r="H1571" s="45"/>
      <c r="I1571" s="45"/>
      <c r="J1571" s="45">
        <f t="shared" si="56"/>
        <v>0</v>
      </c>
      <c r="K1571" s="45" t="e">
        <f t="shared" si="57"/>
        <v>#DIV/0!</v>
      </c>
      <c r="L1571" s="45"/>
      <c r="M1571" s="5"/>
      <c r="N1571" s="5"/>
      <c r="O1571" s="5"/>
      <c r="P1571" s="5"/>
      <c r="Q1571" s="5"/>
      <c r="R1571" s="5"/>
      <c r="S1571" s="5"/>
      <c r="T1571" s="5"/>
      <c r="U1571" s="5"/>
      <c r="V1571" s="5"/>
      <c r="W1571" s="5"/>
      <c r="X1571" s="5"/>
      <c r="Y1571" s="5"/>
      <c r="Z1571" s="5"/>
    </row>
    <row r="1572" spans="1:26" ht="27.75" customHeight="1">
      <c r="A1572" s="133"/>
      <c r="B1572" s="79"/>
      <c r="C1572" s="121"/>
      <c r="D1572" s="134" t="s">
        <v>236</v>
      </c>
      <c r="E1572" s="45"/>
      <c r="F1572" s="45"/>
      <c r="G1572" s="45"/>
      <c r="H1572" s="45"/>
      <c r="I1572" s="45"/>
      <c r="J1572" s="45">
        <f t="shared" si="56"/>
        <v>0</v>
      </c>
      <c r="K1572" s="45" t="e">
        <f t="shared" si="57"/>
        <v>#DIV/0!</v>
      </c>
      <c r="L1572" s="45"/>
      <c r="M1572" s="5"/>
      <c r="N1572" s="5"/>
      <c r="O1572" s="5"/>
      <c r="P1572" s="5"/>
      <c r="Q1572" s="5"/>
      <c r="R1572" s="5"/>
      <c r="S1572" s="5"/>
      <c r="T1572" s="5"/>
      <c r="U1572" s="5"/>
      <c r="V1572" s="5"/>
      <c r="W1572" s="5"/>
      <c r="X1572" s="5"/>
      <c r="Y1572" s="5"/>
      <c r="Z1572" s="5"/>
    </row>
    <row r="1573" spans="1:26" ht="27.75" customHeight="1">
      <c r="A1573" s="133"/>
      <c r="B1573" s="79"/>
      <c r="C1573" s="121"/>
      <c r="D1573" s="134" t="s">
        <v>241</v>
      </c>
      <c r="E1573" s="45"/>
      <c r="F1573" s="45"/>
      <c r="G1573" s="45"/>
      <c r="H1573" s="45"/>
      <c r="I1573" s="45"/>
      <c r="J1573" s="45">
        <f t="shared" si="56"/>
        <v>0</v>
      </c>
      <c r="K1573" s="45" t="e">
        <f t="shared" si="57"/>
        <v>#DIV/0!</v>
      </c>
      <c r="L1573" s="45"/>
      <c r="M1573" s="5"/>
      <c r="N1573" s="5"/>
      <c r="O1573" s="5"/>
      <c r="P1573" s="5"/>
      <c r="Q1573" s="5"/>
      <c r="R1573" s="5"/>
      <c r="S1573" s="5"/>
      <c r="T1573" s="5"/>
      <c r="U1573" s="5"/>
      <c r="V1573" s="5"/>
      <c r="W1573" s="5"/>
      <c r="X1573" s="5"/>
      <c r="Y1573" s="5"/>
      <c r="Z1573" s="5"/>
    </row>
    <row r="1574" spans="1:26" ht="27.75" customHeight="1">
      <c r="A1574" s="133"/>
      <c r="B1574" s="79"/>
      <c r="C1574" s="121"/>
      <c r="D1574" s="134" t="s">
        <v>243</v>
      </c>
      <c r="E1574" s="45"/>
      <c r="F1574" s="45"/>
      <c r="G1574" s="45"/>
      <c r="H1574" s="45"/>
      <c r="I1574" s="45"/>
      <c r="J1574" s="45">
        <f t="shared" si="56"/>
        <v>0</v>
      </c>
      <c r="K1574" s="45" t="e">
        <f t="shared" si="57"/>
        <v>#DIV/0!</v>
      </c>
      <c r="L1574" s="45"/>
      <c r="M1574" s="5"/>
      <c r="N1574" s="5"/>
      <c r="O1574" s="5"/>
      <c r="P1574" s="5"/>
      <c r="Q1574" s="5"/>
      <c r="R1574" s="5"/>
      <c r="S1574" s="5"/>
      <c r="T1574" s="5"/>
      <c r="U1574" s="5"/>
      <c r="V1574" s="5"/>
      <c r="W1574" s="5"/>
      <c r="X1574" s="5"/>
      <c r="Y1574" s="5"/>
      <c r="Z1574" s="5"/>
    </row>
    <row r="1575" spans="1:26" ht="27.75" customHeight="1">
      <c r="A1575" s="133"/>
      <c r="B1575" s="79"/>
      <c r="C1575" s="121"/>
      <c r="D1575" s="134" t="s">
        <v>246</v>
      </c>
      <c r="E1575" s="45"/>
      <c r="F1575" s="45"/>
      <c r="G1575" s="45"/>
      <c r="H1575" s="45"/>
      <c r="I1575" s="45"/>
      <c r="J1575" s="45">
        <f t="shared" si="56"/>
        <v>0</v>
      </c>
      <c r="K1575" s="45" t="e">
        <f t="shared" si="57"/>
        <v>#DIV/0!</v>
      </c>
      <c r="L1575" s="45"/>
      <c r="M1575" s="5"/>
      <c r="N1575" s="5"/>
      <c r="O1575" s="5"/>
      <c r="P1575" s="5"/>
      <c r="Q1575" s="5"/>
      <c r="R1575" s="5"/>
      <c r="S1575" s="5"/>
      <c r="T1575" s="5"/>
      <c r="U1575" s="5"/>
      <c r="V1575" s="5"/>
      <c r="W1575" s="5"/>
      <c r="X1575" s="5"/>
      <c r="Y1575" s="5"/>
      <c r="Z1575" s="5"/>
    </row>
    <row r="1576" spans="1:26" ht="27.75" customHeight="1">
      <c r="A1576" s="133"/>
      <c r="B1576" s="79"/>
      <c r="C1576" s="121"/>
      <c r="D1576" s="134" t="s">
        <v>249</v>
      </c>
      <c r="E1576" s="45"/>
      <c r="F1576" s="45"/>
      <c r="G1576" s="45"/>
      <c r="H1576" s="45"/>
      <c r="I1576" s="45"/>
      <c r="J1576" s="45">
        <f t="shared" si="56"/>
        <v>0</v>
      </c>
      <c r="K1576" s="45" t="e">
        <f t="shared" si="57"/>
        <v>#DIV/0!</v>
      </c>
      <c r="L1576" s="45"/>
      <c r="M1576" s="5"/>
      <c r="N1576" s="5"/>
      <c r="O1576" s="5"/>
      <c r="P1576" s="5"/>
      <c r="Q1576" s="5"/>
      <c r="R1576" s="5"/>
      <c r="S1576" s="5"/>
      <c r="T1576" s="5"/>
      <c r="U1576" s="5"/>
      <c r="V1576" s="5"/>
      <c r="W1576" s="5"/>
      <c r="X1576" s="5"/>
      <c r="Y1576" s="5"/>
      <c r="Z1576" s="5"/>
    </row>
    <row r="1577" spans="1:26" ht="27.75" customHeight="1">
      <c r="A1577" s="133"/>
      <c r="B1577" s="79"/>
      <c r="C1577" s="121"/>
      <c r="D1577" s="134" t="s">
        <v>253</v>
      </c>
      <c r="E1577" s="45"/>
      <c r="F1577" s="45"/>
      <c r="G1577" s="45"/>
      <c r="H1577" s="45"/>
      <c r="I1577" s="45"/>
      <c r="J1577" s="45">
        <f t="shared" si="56"/>
        <v>0</v>
      </c>
      <c r="K1577" s="45" t="e">
        <f t="shared" si="57"/>
        <v>#DIV/0!</v>
      </c>
      <c r="L1577" s="45"/>
      <c r="M1577" s="5"/>
      <c r="N1577" s="5"/>
      <c r="O1577" s="5"/>
      <c r="P1577" s="5"/>
      <c r="Q1577" s="5"/>
      <c r="R1577" s="5"/>
      <c r="S1577" s="5"/>
      <c r="T1577" s="5"/>
      <c r="U1577" s="5"/>
      <c r="V1577" s="5"/>
      <c r="W1577" s="5"/>
      <c r="X1577" s="5"/>
      <c r="Y1577" s="5"/>
      <c r="Z1577" s="5"/>
    </row>
    <row r="1578" spans="1:26" ht="27.75" customHeight="1">
      <c r="A1578" s="133"/>
      <c r="B1578" s="79"/>
      <c r="C1578" s="121"/>
      <c r="D1578" s="134" t="s">
        <v>256</v>
      </c>
      <c r="E1578" s="45"/>
      <c r="F1578" s="45"/>
      <c r="G1578" s="45"/>
      <c r="H1578" s="45"/>
      <c r="I1578" s="45"/>
      <c r="J1578" s="45">
        <f t="shared" si="56"/>
        <v>0</v>
      </c>
      <c r="K1578" s="45" t="e">
        <f t="shared" si="57"/>
        <v>#DIV/0!</v>
      </c>
      <c r="L1578" s="45"/>
      <c r="M1578" s="5"/>
      <c r="N1578" s="5"/>
      <c r="O1578" s="5"/>
      <c r="P1578" s="5"/>
      <c r="Q1578" s="5"/>
      <c r="R1578" s="5"/>
      <c r="S1578" s="5"/>
      <c r="T1578" s="5"/>
      <c r="U1578" s="5"/>
      <c r="V1578" s="5"/>
      <c r="W1578" s="5"/>
      <c r="X1578" s="5"/>
      <c r="Y1578" s="5"/>
      <c r="Z1578" s="5"/>
    </row>
    <row r="1579" spans="1:26" ht="27.75" customHeight="1">
      <c r="A1579" s="133"/>
      <c r="B1579" s="79"/>
      <c r="C1579" s="121"/>
      <c r="D1579" s="134" t="s">
        <v>259</v>
      </c>
      <c r="E1579" s="45"/>
      <c r="F1579" s="45"/>
      <c r="G1579" s="45"/>
      <c r="H1579" s="45"/>
      <c r="I1579" s="45"/>
      <c r="J1579" s="45">
        <f t="shared" si="56"/>
        <v>0</v>
      </c>
      <c r="K1579" s="45" t="e">
        <f t="shared" si="57"/>
        <v>#DIV/0!</v>
      </c>
      <c r="L1579" s="45"/>
      <c r="M1579" s="5"/>
      <c r="N1579" s="5"/>
      <c r="O1579" s="5"/>
      <c r="P1579" s="5"/>
      <c r="Q1579" s="5"/>
      <c r="R1579" s="5"/>
      <c r="S1579" s="5"/>
      <c r="T1579" s="5"/>
      <c r="U1579" s="5"/>
      <c r="V1579" s="5"/>
      <c r="W1579" s="5"/>
      <c r="X1579" s="5"/>
      <c r="Y1579" s="5"/>
      <c r="Z1579" s="5"/>
    </row>
    <row r="1580" spans="1:26" ht="27.75" customHeight="1">
      <c r="A1580" s="133"/>
      <c r="B1580" s="79"/>
      <c r="C1580" s="121"/>
      <c r="D1580" s="134" t="s">
        <v>261</v>
      </c>
      <c r="E1580" s="45"/>
      <c r="F1580" s="45"/>
      <c r="G1580" s="45"/>
      <c r="H1580" s="45"/>
      <c r="I1580" s="45"/>
      <c r="J1580" s="45">
        <f t="shared" si="56"/>
        <v>0</v>
      </c>
      <c r="K1580" s="45" t="e">
        <f t="shared" si="57"/>
        <v>#DIV/0!</v>
      </c>
      <c r="L1580" s="45"/>
      <c r="M1580" s="5"/>
      <c r="N1580" s="5"/>
      <c r="O1580" s="5"/>
      <c r="P1580" s="5"/>
      <c r="Q1580" s="5"/>
      <c r="R1580" s="5"/>
      <c r="S1580" s="5"/>
      <c r="T1580" s="5"/>
      <c r="U1580" s="5"/>
      <c r="V1580" s="5"/>
      <c r="W1580" s="5"/>
      <c r="X1580" s="5"/>
      <c r="Y1580" s="5"/>
      <c r="Z1580" s="5"/>
    </row>
    <row r="1581" spans="1:26" ht="27.75" customHeight="1">
      <c r="A1581" s="133"/>
      <c r="B1581" s="79"/>
      <c r="C1581" s="121"/>
      <c r="D1581" s="134" t="s">
        <v>263</v>
      </c>
      <c r="E1581" s="45"/>
      <c r="F1581" s="45"/>
      <c r="G1581" s="45"/>
      <c r="H1581" s="45"/>
      <c r="I1581" s="45"/>
      <c r="J1581" s="45">
        <f t="shared" si="56"/>
        <v>0</v>
      </c>
      <c r="K1581" s="45" t="e">
        <f t="shared" si="57"/>
        <v>#DIV/0!</v>
      </c>
      <c r="L1581" s="45"/>
      <c r="M1581" s="5"/>
      <c r="N1581" s="5"/>
      <c r="O1581" s="5"/>
      <c r="P1581" s="5"/>
      <c r="Q1581" s="5"/>
      <c r="R1581" s="5"/>
      <c r="S1581" s="5"/>
      <c r="T1581" s="5"/>
      <c r="U1581" s="5"/>
      <c r="V1581" s="5"/>
      <c r="W1581" s="5"/>
      <c r="X1581" s="5"/>
      <c r="Y1581" s="5"/>
      <c r="Z1581" s="5"/>
    </row>
    <row r="1582" spans="1:26" ht="27.75" customHeight="1">
      <c r="A1582" s="133"/>
      <c r="B1582" s="79"/>
      <c r="C1582" s="121"/>
      <c r="D1582" s="134" t="s">
        <v>265</v>
      </c>
      <c r="E1582" s="45"/>
      <c r="F1582" s="45"/>
      <c r="G1582" s="45"/>
      <c r="H1582" s="45"/>
      <c r="I1582" s="45"/>
      <c r="J1582" s="45">
        <f t="shared" si="56"/>
        <v>0</v>
      </c>
      <c r="K1582" s="45" t="e">
        <f t="shared" si="57"/>
        <v>#DIV/0!</v>
      </c>
      <c r="L1582" s="45"/>
      <c r="M1582" s="5"/>
      <c r="N1582" s="5"/>
      <c r="O1582" s="5"/>
      <c r="P1582" s="5"/>
      <c r="Q1582" s="5"/>
      <c r="R1582" s="5"/>
      <c r="S1582" s="5"/>
      <c r="T1582" s="5"/>
      <c r="U1582" s="5"/>
      <c r="V1582" s="5"/>
      <c r="W1582" s="5"/>
      <c r="X1582" s="5"/>
      <c r="Y1582" s="5"/>
      <c r="Z1582" s="5"/>
    </row>
    <row r="1583" spans="1:26" ht="27.75" customHeight="1">
      <c r="A1583" s="133"/>
      <c r="B1583" s="79"/>
      <c r="C1583" s="121"/>
      <c r="D1583" s="134" t="s">
        <v>269</v>
      </c>
      <c r="E1583" s="45"/>
      <c r="F1583" s="45"/>
      <c r="G1583" s="45"/>
      <c r="H1583" s="45"/>
      <c r="I1583" s="45"/>
      <c r="J1583" s="45">
        <f t="shared" si="56"/>
        <v>0</v>
      </c>
      <c r="K1583" s="45" t="e">
        <f t="shared" si="57"/>
        <v>#DIV/0!</v>
      </c>
      <c r="L1583" s="45"/>
      <c r="M1583" s="5"/>
      <c r="N1583" s="5"/>
      <c r="O1583" s="5"/>
      <c r="P1583" s="5"/>
      <c r="Q1583" s="5"/>
      <c r="R1583" s="5"/>
      <c r="S1583" s="5"/>
      <c r="T1583" s="5"/>
      <c r="U1583" s="5"/>
      <c r="V1583" s="5"/>
      <c r="W1583" s="5"/>
      <c r="X1583" s="5"/>
      <c r="Y1583" s="5"/>
      <c r="Z1583" s="5"/>
    </row>
    <row r="1584" spans="1:26" ht="27.75" customHeight="1">
      <c r="A1584" s="133"/>
      <c r="B1584" s="79"/>
      <c r="C1584" s="121"/>
      <c r="D1584" s="134" t="s">
        <v>274</v>
      </c>
      <c r="E1584" s="45"/>
      <c r="F1584" s="45"/>
      <c r="G1584" s="45"/>
      <c r="H1584" s="45"/>
      <c r="I1584" s="45"/>
      <c r="J1584" s="45">
        <f t="shared" si="56"/>
        <v>0</v>
      </c>
      <c r="K1584" s="45" t="e">
        <f t="shared" si="57"/>
        <v>#DIV/0!</v>
      </c>
      <c r="L1584" s="45"/>
      <c r="M1584" s="5"/>
      <c r="N1584" s="5"/>
      <c r="O1584" s="5"/>
      <c r="P1584" s="5"/>
      <c r="Q1584" s="5"/>
      <c r="R1584" s="5"/>
      <c r="S1584" s="5"/>
      <c r="T1584" s="5"/>
      <c r="U1584" s="5"/>
      <c r="V1584" s="5"/>
      <c r="W1584" s="5"/>
      <c r="X1584" s="5"/>
      <c r="Y1584" s="5"/>
      <c r="Z1584" s="5"/>
    </row>
    <row r="1585" spans="1:26" ht="27.75" customHeight="1">
      <c r="A1585" s="133"/>
      <c r="B1585" s="79"/>
      <c r="C1585" s="121"/>
      <c r="D1585" s="134" t="s">
        <v>277</v>
      </c>
      <c r="E1585" s="45"/>
      <c r="F1585" s="45"/>
      <c r="G1585" s="45"/>
      <c r="H1585" s="45"/>
      <c r="I1585" s="45"/>
      <c r="J1585" s="45">
        <f t="shared" si="56"/>
        <v>0</v>
      </c>
      <c r="K1585" s="45" t="e">
        <f t="shared" si="57"/>
        <v>#DIV/0!</v>
      </c>
      <c r="L1585" s="45"/>
      <c r="M1585" s="5"/>
      <c r="N1585" s="5"/>
      <c r="O1585" s="5"/>
      <c r="P1585" s="5"/>
      <c r="Q1585" s="5"/>
      <c r="R1585" s="5"/>
      <c r="S1585" s="5"/>
      <c r="T1585" s="5"/>
      <c r="U1585" s="5"/>
      <c r="V1585" s="5"/>
      <c r="W1585" s="5"/>
      <c r="X1585" s="5"/>
      <c r="Y1585" s="5"/>
      <c r="Z1585" s="5"/>
    </row>
    <row r="1586" spans="1:26" ht="27.75" customHeight="1">
      <c r="A1586" s="133"/>
      <c r="B1586" s="79"/>
      <c r="C1586" s="121"/>
      <c r="D1586" s="134" t="s">
        <v>279</v>
      </c>
      <c r="E1586" s="45"/>
      <c r="F1586" s="45"/>
      <c r="G1586" s="45"/>
      <c r="H1586" s="45"/>
      <c r="I1586" s="45"/>
      <c r="J1586" s="45">
        <f t="shared" si="56"/>
        <v>0</v>
      </c>
      <c r="K1586" s="45" t="e">
        <f t="shared" si="57"/>
        <v>#DIV/0!</v>
      </c>
      <c r="L1586" s="45"/>
      <c r="M1586" s="5"/>
      <c r="N1586" s="5"/>
      <c r="O1586" s="5"/>
      <c r="P1586" s="5"/>
      <c r="Q1586" s="5"/>
      <c r="R1586" s="5"/>
      <c r="S1586" s="5"/>
      <c r="T1586" s="5"/>
      <c r="U1586" s="5"/>
      <c r="V1586" s="5"/>
      <c r="W1586" s="5"/>
      <c r="X1586" s="5"/>
      <c r="Y1586" s="5"/>
      <c r="Z1586" s="5"/>
    </row>
    <row r="1587" spans="1:26" ht="27.75" customHeight="1">
      <c r="A1587" s="133"/>
      <c r="B1587" s="79"/>
      <c r="C1587" s="121"/>
      <c r="D1587" s="134" t="s">
        <v>283</v>
      </c>
      <c r="E1587" s="45"/>
      <c r="F1587" s="45"/>
      <c r="G1587" s="45"/>
      <c r="H1587" s="45"/>
      <c r="I1587" s="45"/>
      <c r="J1587" s="45">
        <f t="shared" si="56"/>
        <v>0</v>
      </c>
      <c r="K1587" s="45" t="e">
        <f t="shared" si="57"/>
        <v>#DIV/0!</v>
      </c>
      <c r="L1587" s="45"/>
      <c r="M1587" s="5"/>
      <c r="N1587" s="5"/>
      <c r="O1587" s="5"/>
      <c r="P1587" s="5"/>
      <c r="Q1587" s="5"/>
      <c r="R1587" s="5"/>
      <c r="S1587" s="5"/>
      <c r="T1587" s="5"/>
      <c r="U1587" s="5"/>
      <c r="V1587" s="5"/>
      <c r="W1587" s="5"/>
      <c r="X1587" s="5"/>
      <c r="Y1587" s="5"/>
      <c r="Z1587" s="5"/>
    </row>
    <row r="1588" spans="1:26" ht="27.75" customHeight="1">
      <c r="A1588" s="133"/>
      <c r="B1588" s="79"/>
      <c r="C1588" s="121"/>
      <c r="D1588" s="134" t="s">
        <v>285</v>
      </c>
      <c r="E1588" s="45"/>
      <c r="F1588" s="45"/>
      <c r="G1588" s="45"/>
      <c r="H1588" s="45"/>
      <c r="I1588" s="45"/>
      <c r="J1588" s="45">
        <f t="shared" si="56"/>
        <v>0</v>
      </c>
      <c r="K1588" s="45" t="e">
        <f t="shared" si="57"/>
        <v>#DIV/0!</v>
      </c>
      <c r="L1588" s="45"/>
      <c r="M1588" s="5"/>
      <c r="N1588" s="5"/>
      <c r="O1588" s="5"/>
      <c r="P1588" s="5"/>
      <c r="Q1588" s="5"/>
      <c r="R1588" s="5"/>
      <c r="S1588" s="5"/>
      <c r="T1588" s="5"/>
      <c r="U1588" s="5"/>
      <c r="V1588" s="5"/>
      <c r="W1588" s="5"/>
      <c r="X1588" s="5"/>
      <c r="Y1588" s="5"/>
      <c r="Z1588" s="5"/>
    </row>
    <row r="1589" spans="1:26" ht="27.75" customHeight="1">
      <c r="A1589" s="133"/>
      <c r="B1589" s="79"/>
      <c r="C1589" s="121"/>
      <c r="D1589" s="134" t="s">
        <v>287</v>
      </c>
      <c r="E1589" s="45"/>
      <c r="F1589" s="45"/>
      <c r="G1589" s="45"/>
      <c r="H1589" s="45"/>
      <c r="I1589" s="45"/>
      <c r="J1589" s="45">
        <f t="shared" si="56"/>
        <v>0</v>
      </c>
      <c r="K1589" s="45" t="e">
        <f t="shared" si="57"/>
        <v>#DIV/0!</v>
      </c>
      <c r="L1589" s="45"/>
      <c r="M1589" s="5"/>
      <c r="N1589" s="5"/>
      <c r="O1589" s="5"/>
      <c r="P1589" s="5"/>
      <c r="Q1589" s="5"/>
      <c r="R1589" s="5"/>
      <c r="S1589" s="5"/>
      <c r="T1589" s="5"/>
      <c r="U1589" s="5"/>
      <c r="V1589" s="5"/>
      <c r="W1589" s="5"/>
      <c r="X1589" s="5"/>
      <c r="Y1589" s="5"/>
      <c r="Z1589" s="5"/>
    </row>
    <row r="1590" spans="1:26" ht="27.75" customHeight="1">
      <c r="A1590" s="133"/>
      <c r="B1590" s="79"/>
      <c r="C1590" s="121"/>
      <c r="D1590" s="134" t="s">
        <v>289</v>
      </c>
      <c r="E1590" s="45"/>
      <c r="F1590" s="45"/>
      <c r="G1590" s="45"/>
      <c r="H1590" s="45"/>
      <c r="I1590" s="45"/>
      <c r="J1590" s="45">
        <f t="shared" si="56"/>
        <v>0</v>
      </c>
      <c r="K1590" s="45" t="e">
        <f t="shared" si="57"/>
        <v>#DIV/0!</v>
      </c>
      <c r="L1590" s="45"/>
      <c r="M1590" s="5"/>
      <c r="N1590" s="5"/>
      <c r="O1590" s="5"/>
      <c r="P1590" s="5"/>
      <c r="Q1590" s="5"/>
      <c r="R1590" s="5"/>
      <c r="S1590" s="5"/>
      <c r="T1590" s="5"/>
      <c r="U1590" s="5"/>
      <c r="V1590" s="5"/>
      <c r="W1590" s="5"/>
      <c r="X1590" s="5"/>
      <c r="Y1590" s="5"/>
      <c r="Z1590" s="5"/>
    </row>
    <row r="1591" spans="1:26" ht="27.75" customHeight="1">
      <c r="A1591" s="133"/>
      <c r="B1591" s="79"/>
      <c r="C1591" s="121"/>
      <c r="D1591" s="134" t="s">
        <v>291</v>
      </c>
      <c r="E1591" s="45"/>
      <c r="F1591" s="45"/>
      <c r="G1591" s="45"/>
      <c r="H1591" s="45"/>
      <c r="I1591" s="45"/>
      <c r="J1591" s="45">
        <f t="shared" si="56"/>
        <v>0</v>
      </c>
      <c r="K1591" s="45" t="e">
        <f t="shared" si="57"/>
        <v>#DIV/0!</v>
      </c>
      <c r="L1591" s="45"/>
      <c r="M1591" s="5"/>
      <c r="N1591" s="5"/>
      <c r="O1591" s="5"/>
      <c r="P1591" s="5"/>
      <c r="Q1591" s="5"/>
      <c r="R1591" s="5"/>
      <c r="S1591" s="5"/>
      <c r="T1591" s="5"/>
      <c r="U1591" s="5"/>
      <c r="V1591" s="5"/>
      <c r="W1591" s="5"/>
      <c r="X1591" s="5"/>
      <c r="Y1591" s="5"/>
      <c r="Z1591" s="5"/>
    </row>
    <row r="1592" spans="1:26" ht="27.75" customHeight="1">
      <c r="A1592" s="133"/>
      <c r="B1592" s="79"/>
      <c r="C1592" s="121"/>
      <c r="D1592" s="134" t="s">
        <v>293</v>
      </c>
      <c r="E1592" s="45"/>
      <c r="F1592" s="45"/>
      <c r="G1592" s="45"/>
      <c r="H1592" s="45"/>
      <c r="I1592" s="45"/>
      <c r="J1592" s="45">
        <f t="shared" si="56"/>
        <v>0</v>
      </c>
      <c r="K1592" s="45" t="e">
        <f t="shared" si="57"/>
        <v>#DIV/0!</v>
      </c>
      <c r="L1592" s="45"/>
      <c r="M1592" s="5"/>
      <c r="N1592" s="5"/>
      <c r="O1592" s="5"/>
      <c r="P1592" s="5"/>
      <c r="Q1592" s="5"/>
      <c r="R1592" s="5"/>
      <c r="S1592" s="5"/>
      <c r="T1592" s="5"/>
      <c r="U1592" s="5"/>
      <c r="V1592" s="5"/>
      <c r="W1592" s="5"/>
      <c r="X1592" s="5"/>
      <c r="Y1592" s="5"/>
      <c r="Z1592" s="5"/>
    </row>
    <row r="1593" spans="1:26" ht="27.75" customHeight="1">
      <c r="A1593" s="133"/>
      <c r="B1593" s="79"/>
      <c r="C1593" s="121"/>
      <c r="D1593" s="134" t="s">
        <v>295</v>
      </c>
      <c r="E1593" s="45"/>
      <c r="F1593" s="45"/>
      <c r="G1593" s="45"/>
      <c r="H1593" s="45"/>
      <c r="I1593" s="45"/>
      <c r="J1593" s="45">
        <f t="shared" si="56"/>
        <v>0</v>
      </c>
      <c r="K1593" s="45" t="e">
        <f t="shared" si="57"/>
        <v>#DIV/0!</v>
      </c>
      <c r="L1593" s="45"/>
      <c r="M1593" s="5"/>
      <c r="N1593" s="5"/>
      <c r="O1593" s="5"/>
      <c r="P1593" s="5"/>
      <c r="Q1593" s="5"/>
      <c r="R1593" s="5"/>
      <c r="S1593" s="5"/>
      <c r="T1593" s="5"/>
      <c r="U1593" s="5"/>
      <c r="V1593" s="5"/>
      <c r="W1593" s="5"/>
      <c r="X1593" s="5"/>
      <c r="Y1593" s="5"/>
      <c r="Z1593" s="5"/>
    </row>
    <row r="1594" spans="1:26" ht="27.75" customHeight="1">
      <c r="A1594" s="133"/>
      <c r="B1594" s="79"/>
      <c r="C1594" s="121"/>
      <c r="D1594" s="134" t="s">
        <v>297</v>
      </c>
      <c r="E1594" s="45"/>
      <c r="F1594" s="45"/>
      <c r="G1594" s="45"/>
      <c r="H1594" s="45"/>
      <c r="I1594" s="45"/>
      <c r="J1594" s="45">
        <f t="shared" si="56"/>
        <v>0</v>
      </c>
      <c r="K1594" s="45" t="e">
        <f t="shared" si="57"/>
        <v>#DIV/0!</v>
      </c>
      <c r="L1594" s="45"/>
      <c r="M1594" s="5"/>
      <c r="N1594" s="5"/>
      <c r="O1594" s="5"/>
      <c r="P1594" s="5"/>
      <c r="Q1594" s="5"/>
      <c r="R1594" s="5"/>
      <c r="S1594" s="5"/>
      <c r="T1594" s="5"/>
      <c r="U1594" s="5"/>
      <c r="V1594" s="5"/>
      <c r="W1594" s="5"/>
      <c r="X1594" s="5"/>
      <c r="Y1594" s="5"/>
      <c r="Z1594" s="5"/>
    </row>
    <row r="1595" spans="1:26" ht="27.75" customHeight="1">
      <c r="A1595" s="133"/>
      <c r="B1595" s="79"/>
      <c r="C1595" s="121"/>
      <c r="D1595" s="134" t="s">
        <v>299</v>
      </c>
      <c r="E1595" s="45"/>
      <c r="F1595" s="45"/>
      <c r="G1595" s="45"/>
      <c r="H1595" s="45"/>
      <c r="I1595" s="45"/>
      <c r="J1595" s="45">
        <f t="shared" si="56"/>
        <v>0</v>
      </c>
      <c r="K1595" s="45" t="e">
        <f t="shared" si="57"/>
        <v>#DIV/0!</v>
      </c>
      <c r="L1595" s="45"/>
      <c r="M1595" s="5"/>
      <c r="N1595" s="5"/>
      <c r="O1595" s="5"/>
      <c r="P1595" s="5"/>
      <c r="Q1595" s="5"/>
      <c r="R1595" s="5"/>
      <c r="S1595" s="5"/>
      <c r="T1595" s="5"/>
      <c r="U1595" s="5"/>
      <c r="V1595" s="5"/>
      <c r="W1595" s="5"/>
      <c r="X1595" s="5"/>
      <c r="Y1595" s="5"/>
      <c r="Z1595" s="5"/>
    </row>
    <row r="1596" spans="1:26" ht="27.75" customHeight="1">
      <c r="A1596" s="133"/>
      <c r="B1596" s="79"/>
      <c r="C1596" s="121"/>
      <c r="D1596" s="134" t="s">
        <v>301</v>
      </c>
      <c r="E1596" s="45"/>
      <c r="F1596" s="45"/>
      <c r="G1596" s="45"/>
      <c r="H1596" s="45"/>
      <c r="I1596" s="45"/>
      <c r="J1596" s="45">
        <f t="shared" si="56"/>
        <v>0</v>
      </c>
      <c r="K1596" s="45" t="e">
        <f t="shared" si="57"/>
        <v>#DIV/0!</v>
      </c>
      <c r="L1596" s="45"/>
      <c r="M1596" s="5"/>
      <c r="N1596" s="5"/>
      <c r="O1596" s="5"/>
      <c r="P1596" s="5"/>
      <c r="Q1596" s="5"/>
      <c r="R1596" s="5"/>
      <c r="S1596" s="5"/>
      <c r="T1596" s="5"/>
      <c r="U1596" s="5"/>
      <c r="V1596" s="5"/>
      <c r="W1596" s="5"/>
      <c r="X1596" s="5"/>
      <c r="Y1596" s="5"/>
      <c r="Z1596" s="5"/>
    </row>
    <row r="1597" spans="1:26" ht="27.75" customHeight="1">
      <c r="A1597" s="133"/>
      <c r="B1597" s="79"/>
      <c r="C1597" s="121"/>
      <c r="D1597" s="134" t="s">
        <v>302</v>
      </c>
      <c r="E1597" s="45"/>
      <c r="F1597" s="45"/>
      <c r="G1597" s="45"/>
      <c r="H1597" s="45"/>
      <c r="I1597" s="45"/>
      <c r="J1597" s="45">
        <f t="shared" si="56"/>
        <v>0</v>
      </c>
      <c r="K1597" s="45" t="e">
        <f t="shared" si="57"/>
        <v>#DIV/0!</v>
      </c>
      <c r="L1597" s="45"/>
      <c r="M1597" s="5"/>
      <c r="N1597" s="5"/>
      <c r="O1597" s="5"/>
      <c r="P1597" s="5"/>
      <c r="Q1597" s="5"/>
      <c r="R1597" s="5"/>
      <c r="S1597" s="5"/>
      <c r="T1597" s="5"/>
      <c r="U1597" s="5"/>
      <c r="V1597" s="5"/>
      <c r="W1597" s="5"/>
      <c r="X1597" s="5"/>
      <c r="Y1597" s="5"/>
      <c r="Z1597" s="5"/>
    </row>
    <row r="1598" spans="1:26" ht="27.75" customHeight="1">
      <c r="A1598" s="133"/>
      <c r="B1598" s="79"/>
      <c r="C1598" s="121"/>
      <c r="D1598" s="134" t="s">
        <v>304</v>
      </c>
      <c r="E1598" s="45"/>
      <c r="F1598" s="45"/>
      <c r="G1598" s="45"/>
      <c r="H1598" s="45"/>
      <c r="I1598" s="45"/>
      <c r="J1598" s="45">
        <f t="shared" si="56"/>
        <v>0</v>
      </c>
      <c r="K1598" s="45" t="e">
        <f t="shared" si="57"/>
        <v>#DIV/0!</v>
      </c>
      <c r="L1598" s="45"/>
      <c r="M1598" s="5"/>
      <c r="N1598" s="5"/>
      <c r="O1598" s="5"/>
      <c r="P1598" s="5"/>
      <c r="Q1598" s="5"/>
      <c r="R1598" s="5"/>
      <c r="S1598" s="5"/>
      <c r="T1598" s="5"/>
      <c r="U1598" s="5"/>
      <c r="V1598" s="5"/>
      <c r="W1598" s="5"/>
      <c r="X1598" s="5"/>
      <c r="Y1598" s="5"/>
      <c r="Z1598" s="5"/>
    </row>
    <row r="1599" spans="1:26" ht="27.75" customHeight="1">
      <c r="A1599" s="133"/>
      <c r="B1599" s="79"/>
      <c r="C1599" s="121"/>
      <c r="D1599" s="134" t="s">
        <v>306</v>
      </c>
      <c r="E1599" s="45"/>
      <c r="F1599" s="45"/>
      <c r="G1599" s="45"/>
      <c r="H1599" s="45"/>
      <c r="I1599" s="45"/>
      <c r="J1599" s="45">
        <f t="shared" si="56"/>
        <v>0</v>
      </c>
      <c r="K1599" s="45" t="e">
        <f t="shared" si="57"/>
        <v>#DIV/0!</v>
      </c>
      <c r="L1599" s="45"/>
      <c r="M1599" s="5"/>
      <c r="N1599" s="5"/>
      <c r="O1599" s="5"/>
      <c r="P1599" s="5"/>
      <c r="Q1599" s="5"/>
      <c r="R1599" s="5"/>
      <c r="S1599" s="5"/>
      <c r="T1599" s="5"/>
      <c r="U1599" s="5"/>
      <c r="V1599" s="5"/>
      <c r="W1599" s="5"/>
      <c r="X1599" s="5"/>
      <c r="Y1599" s="5"/>
      <c r="Z1599" s="5"/>
    </row>
    <row r="1600" spans="1:26" ht="27.75" customHeight="1">
      <c r="A1600" s="133"/>
      <c r="B1600" s="79"/>
      <c r="C1600" s="121"/>
      <c r="D1600" s="134" t="s">
        <v>309</v>
      </c>
      <c r="E1600" s="45"/>
      <c r="F1600" s="45"/>
      <c r="G1600" s="45"/>
      <c r="H1600" s="45"/>
      <c r="I1600" s="45"/>
      <c r="J1600" s="45">
        <f t="shared" si="56"/>
        <v>0</v>
      </c>
      <c r="K1600" s="45" t="e">
        <f t="shared" si="57"/>
        <v>#DIV/0!</v>
      </c>
      <c r="L1600" s="45"/>
      <c r="M1600" s="5"/>
      <c r="N1600" s="5"/>
      <c r="O1600" s="5"/>
      <c r="P1600" s="5"/>
      <c r="Q1600" s="5"/>
      <c r="R1600" s="5"/>
      <c r="S1600" s="5"/>
      <c r="T1600" s="5"/>
      <c r="U1600" s="5"/>
      <c r="V1600" s="5"/>
      <c r="W1600" s="5"/>
      <c r="X1600" s="5"/>
      <c r="Y1600" s="5"/>
      <c r="Z1600" s="5"/>
    </row>
    <row r="1601" spans="1:26" ht="27.75" customHeight="1">
      <c r="A1601" s="133"/>
      <c r="B1601" s="79"/>
      <c r="C1601" s="121"/>
      <c r="D1601" s="80" t="s">
        <v>41</v>
      </c>
      <c r="E1601" s="45"/>
      <c r="F1601" s="45"/>
      <c r="G1601" s="45"/>
      <c r="H1601" s="45"/>
      <c r="I1601" s="45"/>
      <c r="J1601" s="45">
        <f>SUM(J1560:J1600)</f>
        <v>0</v>
      </c>
      <c r="K1601" s="45" t="e">
        <f t="shared" si="57"/>
        <v>#DIV/0!</v>
      </c>
      <c r="L1601" s="45"/>
      <c r="M1601" s="5"/>
      <c r="N1601" s="5"/>
      <c r="O1601" s="5"/>
      <c r="P1601" s="5"/>
      <c r="Q1601" s="5"/>
      <c r="R1601" s="5"/>
      <c r="S1601" s="5"/>
      <c r="T1601" s="5"/>
      <c r="U1601" s="5"/>
      <c r="V1601" s="5"/>
      <c r="W1601" s="5"/>
      <c r="X1601" s="5"/>
      <c r="Y1601" s="5"/>
      <c r="Z1601" s="5"/>
    </row>
    <row r="1602" spans="1:26" ht="22.5" customHeight="1">
      <c r="A1602" s="306"/>
      <c r="B1602" s="116"/>
      <c r="C1602" s="121"/>
      <c r="D1602" s="455"/>
      <c r="E1602" s="433"/>
      <c r="F1602" s="329"/>
      <c r="G1602" s="94"/>
      <c r="H1602" s="71"/>
      <c r="I1602" s="71"/>
      <c r="J1602" s="71"/>
      <c r="K1602" s="71"/>
      <c r="L1602" s="71"/>
      <c r="M1602" s="71"/>
      <c r="N1602" s="71"/>
      <c r="O1602" s="71"/>
      <c r="P1602" s="5"/>
      <c r="Q1602" s="5"/>
      <c r="R1602" s="5"/>
      <c r="S1602" s="5"/>
      <c r="T1602" s="5"/>
      <c r="U1602" s="5"/>
      <c r="V1602" s="5"/>
      <c r="W1602" s="5"/>
      <c r="X1602" s="5"/>
      <c r="Y1602" s="5"/>
      <c r="Z1602" s="5"/>
    </row>
    <row r="1603" spans="1:26" ht="22.5" customHeight="1">
      <c r="A1603" s="66"/>
      <c r="B1603" s="421" t="s">
        <v>237</v>
      </c>
      <c r="C1603" s="422"/>
      <c r="D1603" s="423"/>
      <c r="E1603" s="534"/>
      <c r="F1603" s="70"/>
      <c r="G1603" s="5"/>
      <c r="H1603" s="425"/>
      <c r="I1603" s="426"/>
      <c r="J1603" s="426"/>
      <c r="K1603" s="426"/>
      <c r="L1603" s="426"/>
      <c r="M1603" s="428"/>
      <c r="N1603" s="428"/>
      <c r="O1603" s="428"/>
      <c r="P1603" s="5"/>
      <c r="Q1603" s="5"/>
      <c r="R1603" s="5"/>
      <c r="S1603" s="5"/>
      <c r="T1603" s="5"/>
      <c r="U1603" s="5"/>
      <c r="V1603" s="5"/>
      <c r="W1603" s="5"/>
      <c r="X1603" s="5"/>
      <c r="Y1603" s="5"/>
      <c r="Z1603" s="5"/>
    </row>
    <row r="1604" spans="1:26" ht="22.5" customHeight="1">
      <c r="A1604" s="77"/>
      <c r="B1604" s="79" t="s">
        <v>133</v>
      </c>
      <c r="C1604" s="465">
        <v>240</v>
      </c>
      <c r="D1604" s="455" t="s">
        <v>764</v>
      </c>
      <c r="E1604" s="70"/>
      <c r="F1604" s="424"/>
      <c r="G1604" s="429"/>
      <c r="H1604" s="71"/>
      <c r="I1604" s="71"/>
      <c r="J1604" s="71"/>
      <c r="K1604" s="71"/>
      <c r="L1604" s="71"/>
      <c r="M1604" s="420" t="s">
        <v>568</v>
      </c>
      <c r="N1604" s="420" t="s">
        <v>568</v>
      </c>
      <c r="O1604" s="420" t="s">
        <v>568</v>
      </c>
      <c r="P1604" s="5"/>
      <c r="Q1604" s="5"/>
      <c r="R1604" s="5"/>
      <c r="S1604" s="5"/>
      <c r="T1604" s="5"/>
      <c r="U1604" s="5"/>
      <c r="V1604" s="5"/>
      <c r="W1604" s="5"/>
      <c r="X1604" s="5"/>
      <c r="Y1604" s="5"/>
      <c r="Z1604" s="5"/>
    </row>
    <row r="1605" spans="1:26" ht="22.5" customHeight="1">
      <c r="A1605" s="434"/>
      <c r="B1605" s="79" t="s">
        <v>145</v>
      </c>
      <c r="C1605" s="465">
        <v>80</v>
      </c>
      <c r="D1605" s="455" t="s">
        <v>764</v>
      </c>
      <c r="E1605" s="70"/>
      <c r="F1605" s="424"/>
      <c r="G1605" s="70"/>
      <c r="H1605" s="71"/>
      <c r="I1605" s="71"/>
      <c r="J1605" s="71"/>
      <c r="K1605" s="71"/>
      <c r="L1605" s="71"/>
      <c r="M1605" s="71"/>
      <c r="N1605" s="71"/>
      <c r="O1605" s="71"/>
      <c r="P1605" s="5"/>
      <c r="Q1605" s="5"/>
      <c r="R1605" s="5"/>
      <c r="S1605" s="5"/>
      <c r="T1605" s="5"/>
      <c r="U1605" s="5"/>
      <c r="V1605" s="5"/>
      <c r="W1605" s="5"/>
      <c r="X1605" s="5"/>
      <c r="Y1605" s="5"/>
      <c r="Z1605" s="5"/>
    </row>
    <row r="1606" spans="1:26" ht="22.5" customHeight="1">
      <c r="A1606" s="402"/>
      <c r="B1606" s="79" t="s">
        <v>151</v>
      </c>
      <c r="C1606" s="465">
        <v>81</v>
      </c>
      <c r="D1606" s="455" t="s">
        <v>764</v>
      </c>
      <c r="E1606" s="433"/>
      <c r="F1606" s="329"/>
      <c r="G1606" s="70"/>
      <c r="H1606" s="71"/>
      <c r="I1606" s="71"/>
      <c r="J1606" s="71"/>
      <c r="K1606" s="71"/>
      <c r="L1606" s="71"/>
      <c r="M1606" s="71"/>
      <c r="N1606" s="71"/>
      <c r="O1606" s="71"/>
      <c r="P1606" s="5"/>
      <c r="Q1606" s="5"/>
      <c r="R1606" s="5"/>
      <c r="S1606" s="5"/>
      <c r="T1606" s="5"/>
      <c r="U1606" s="5"/>
      <c r="V1606" s="5"/>
      <c r="W1606" s="5"/>
      <c r="X1606" s="5"/>
      <c r="Y1606" s="5"/>
      <c r="Z1606" s="5"/>
    </row>
    <row r="1607" spans="1:26" ht="22.5" customHeight="1">
      <c r="A1607" s="435"/>
      <c r="B1607" s="79" t="s">
        <v>70</v>
      </c>
      <c r="C1607" s="465">
        <f>SUM(C1604:C1606)</f>
        <v>401</v>
      </c>
      <c r="D1607" s="455" t="s">
        <v>764</v>
      </c>
      <c r="E1607" s="433"/>
      <c r="F1607" s="329"/>
      <c r="G1607" s="94"/>
      <c r="H1607" s="71"/>
      <c r="I1607" s="71"/>
      <c r="J1607" s="71"/>
      <c r="K1607" s="71"/>
      <c r="L1607" s="71"/>
      <c r="M1607" s="71"/>
      <c r="N1607" s="71"/>
      <c r="O1607" s="71"/>
      <c r="P1607" s="5"/>
      <c r="Q1607" s="5"/>
      <c r="R1607" s="5"/>
      <c r="S1607" s="5"/>
      <c r="T1607" s="5"/>
      <c r="U1607" s="5"/>
      <c r="V1607" s="5"/>
      <c r="W1607" s="5"/>
      <c r="X1607" s="5"/>
      <c r="Y1607" s="5"/>
      <c r="Z1607" s="5"/>
    </row>
    <row r="1608" spans="1:26" ht="27.75" customHeight="1">
      <c r="A1608" s="133"/>
      <c r="B1608" s="79"/>
      <c r="C1608" s="121"/>
      <c r="D1608" s="134" t="s">
        <v>202</v>
      </c>
      <c r="E1608" s="45"/>
      <c r="F1608" s="45"/>
      <c r="G1608" s="45"/>
      <c r="H1608" s="45"/>
      <c r="I1608" s="45"/>
      <c r="J1608" s="45">
        <f t="shared" ref="J1608:J1648" si="58">SUM(E1608:I1608)</f>
        <v>0</v>
      </c>
      <c r="K1608" s="45" t="e">
        <f t="shared" ref="K1608:K1649" si="59">J1608/E1608</f>
        <v>#DIV/0!</v>
      </c>
      <c r="L1608" s="45"/>
      <c r="M1608" s="5"/>
      <c r="N1608" s="5"/>
      <c r="O1608" s="5"/>
      <c r="P1608" s="5"/>
      <c r="Q1608" s="5"/>
      <c r="R1608" s="5"/>
      <c r="S1608" s="5"/>
      <c r="T1608" s="5"/>
      <c r="U1608" s="5"/>
      <c r="V1608" s="5"/>
      <c r="W1608" s="5"/>
      <c r="X1608" s="5"/>
      <c r="Y1608" s="5"/>
      <c r="Z1608" s="5"/>
    </row>
    <row r="1609" spans="1:26" ht="27.75" customHeight="1">
      <c r="A1609" s="133"/>
      <c r="B1609" s="79"/>
      <c r="C1609" s="121"/>
      <c r="D1609" s="134" t="s">
        <v>205</v>
      </c>
      <c r="E1609" s="45"/>
      <c r="F1609" s="45"/>
      <c r="G1609" s="45"/>
      <c r="H1609" s="45"/>
      <c r="I1609" s="45"/>
      <c r="J1609" s="45">
        <f t="shared" si="58"/>
        <v>0</v>
      </c>
      <c r="K1609" s="45" t="e">
        <f t="shared" si="59"/>
        <v>#DIV/0!</v>
      </c>
      <c r="L1609" s="45"/>
      <c r="M1609" s="5"/>
      <c r="N1609" s="5"/>
      <c r="O1609" s="5"/>
      <c r="P1609" s="5"/>
      <c r="Q1609" s="5"/>
      <c r="R1609" s="5"/>
      <c r="S1609" s="5"/>
      <c r="T1609" s="5"/>
      <c r="U1609" s="5"/>
      <c r="V1609" s="5"/>
      <c r="W1609" s="5"/>
      <c r="X1609" s="5"/>
      <c r="Y1609" s="5"/>
      <c r="Z1609" s="5"/>
    </row>
    <row r="1610" spans="1:26" ht="27.75" customHeight="1">
      <c r="A1610" s="133"/>
      <c r="B1610" s="79"/>
      <c r="C1610" s="121"/>
      <c r="D1610" s="134" t="s">
        <v>210</v>
      </c>
      <c r="E1610" s="45"/>
      <c r="F1610" s="45"/>
      <c r="G1610" s="45"/>
      <c r="H1610" s="45"/>
      <c r="I1610" s="45"/>
      <c r="J1610" s="45">
        <f t="shared" si="58"/>
        <v>0</v>
      </c>
      <c r="K1610" s="45" t="e">
        <f t="shared" si="59"/>
        <v>#DIV/0!</v>
      </c>
      <c r="L1610" s="45"/>
      <c r="M1610" s="5"/>
      <c r="N1610" s="5"/>
      <c r="O1610" s="5"/>
      <c r="P1610" s="5"/>
      <c r="Q1610" s="5"/>
      <c r="R1610" s="5"/>
      <c r="S1610" s="5"/>
      <c r="T1610" s="5"/>
      <c r="U1610" s="5"/>
      <c r="V1610" s="5"/>
      <c r="W1610" s="5"/>
      <c r="X1610" s="5"/>
      <c r="Y1610" s="5"/>
      <c r="Z1610" s="5"/>
    </row>
    <row r="1611" spans="1:26" ht="27.75" customHeight="1">
      <c r="A1611" s="133"/>
      <c r="B1611" s="79"/>
      <c r="C1611" s="121"/>
      <c r="D1611" s="134" t="s">
        <v>213</v>
      </c>
      <c r="E1611" s="45"/>
      <c r="F1611" s="45"/>
      <c r="G1611" s="45"/>
      <c r="H1611" s="45"/>
      <c r="I1611" s="45"/>
      <c r="J1611" s="45">
        <f t="shared" si="58"/>
        <v>0</v>
      </c>
      <c r="K1611" s="45" t="e">
        <f t="shared" si="59"/>
        <v>#DIV/0!</v>
      </c>
      <c r="L1611" s="45"/>
      <c r="M1611" s="5"/>
      <c r="N1611" s="5"/>
      <c r="O1611" s="5"/>
      <c r="P1611" s="5"/>
      <c r="Q1611" s="5"/>
      <c r="R1611" s="5"/>
      <c r="S1611" s="5"/>
      <c r="T1611" s="5"/>
      <c r="U1611" s="5"/>
      <c r="V1611" s="5"/>
      <c r="W1611" s="5"/>
      <c r="X1611" s="5"/>
      <c r="Y1611" s="5"/>
      <c r="Z1611" s="5"/>
    </row>
    <row r="1612" spans="1:26" ht="27.75" customHeight="1">
      <c r="A1612" s="133"/>
      <c r="B1612" s="79"/>
      <c r="C1612" s="121"/>
      <c r="D1612" s="134" t="s">
        <v>216</v>
      </c>
      <c r="E1612" s="45"/>
      <c r="F1612" s="45"/>
      <c r="G1612" s="45"/>
      <c r="H1612" s="45"/>
      <c r="I1612" s="45"/>
      <c r="J1612" s="45">
        <f t="shared" si="58"/>
        <v>0</v>
      </c>
      <c r="K1612" s="45" t="e">
        <f t="shared" si="59"/>
        <v>#DIV/0!</v>
      </c>
      <c r="L1612" s="45"/>
      <c r="M1612" s="5"/>
      <c r="N1612" s="5"/>
      <c r="O1612" s="5"/>
      <c r="P1612" s="5"/>
      <c r="Q1612" s="5"/>
      <c r="R1612" s="5"/>
      <c r="S1612" s="5"/>
      <c r="T1612" s="5"/>
      <c r="U1612" s="5"/>
      <c r="V1612" s="5"/>
      <c r="W1612" s="5"/>
      <c r="X1612" s="5"/>
      <c r="Y1612" s="5"/>
      <c r="Z1612" s="5"/>
    </row>
    <row r="1613" spans="1:26" ht="27.75" customHeight="1">
      <c r="A1613" s="133"/>
      <c r="B1613" s="79"/>
      <c r="C1613" s="121"/>
      <c r="D1613" s="134" t="s">
        <v>218</v>
      </c>
      <c r="E1613" s="45"/>
      <c r="F1613" s="45"/>
      <c r="G1613" s="45"/>
      <c r="H1613" s="45"/>
      <c r="I1613" s="45"/>
      <c r="J1613" s="45">
        <f t="shared" si="58"/>
        <v>0</v>
      </c>
      <c r="K1613" s="45" t="e">
        <f t="shared" si="59"/>
        <v>#DIV/0!</v>
      </c>
      <c r="L1613" s="45"/>
      <c r="M1613" s="5"/>
      <c r="N1613" s="5"/>
      <c r="O1613" s="5"/>
      <c r="P1613" s="5"/>
      <c r="Q1613" s="5"/>
      <c r="R1613" s="5"/>
      <c r="S1613" s="5"/>
      <c r="T1613" s="5"/>
      <c r="U1613" s="5"/>
      <c r="V1613" s="5"/>
      <c r="W1613" s="5"/>
      <c r="X1613" s="5"/>
      <c r="Y1613" s="5"/>
      <c r="Z1613" s="5"/>
    </row>
    <row r="1614" spans="1:26" ht="27.75" customHeight="1">
      <c r="A1614" s="133"/>
      <c r="B1614" s="79"/>
      <c r="C1614" s="121"/>
      <c r="D1614" s="134" t="s">
        <v>220</v>
      </c>
      <c r="E1614" s="45"/>
      <c r="F1614" s="45"/>
      <c r="G1614" s="45"/>
      <c r="H1614" s="45"/>
      <c r="I1614" s="45"/>
      <c r="J1614" s="45">
        <f t="shared" si="58"/>
        <v>0</v>
      </c>
      <c r="K1614" s="45" t="e">
        <f t="shared" si="59"/>
        <v>#DIV/0!</v>
      </c>
      <c r="L1614" s="45"/>
      <c r="M1614" s="5"/>
      <c r="N1614" s="5"/>
      <c r="O1614" s="5"/>
      <c r="P1614" s="5"/>
      <c r="Q1614" s="5"/>
      <c r="R1614" s="5"/>
      <c r="S1614" s="5"/>
      <c r="T1614" s="5"/>
      <c r="U1614" s="5"/>
      <c r="V1614" s="5"/>
      <c r="W1614" s="5"/>
      <c r="X1614" s="5"/>
      <c r="Y1614" s="5"/>
      <c r="Z1614" s="5"/>
    </row>
    <row r="1615" spans="1:26" ht="27.75" customHeight="1">
      <c r="A1615" s="133"/>
      <c r="B1615" s="79"/>
      <c r="C1615" s="121"/>
      <c r="D1615" s="134" t="s">
        <v>223</v>
      </c>
      <c r="E1615" s="45"/>
      <c r="F1615" s="45"/>
      <c r="G1615" s="45"/>
      <c r="H1615" s="45"/>
      <c r="I1615" s="45"/>
      <c r="J1615" s="45">
        <f t="shared" si="58"/>
        <v>0</v>
      </c>
      <c r="K1615" s="45" t="e">
        <f t="shared" si="59"/>
        <v>#DIV/0!</v>
      </c>
      <c r="L1615" s="45"/>
      <c r="M1615" s="5"/>
      <c r="N1615" s="5"/>
      <c r="O1615" s="5"/>
      <c r="P1615" s="5"/>
      <c r="Q1615" s="5"/>
      <c r="R1615" s="5"/>
      <c r="S1615" s="5"/>
      <c r="T1615" s="5"/>
      <c r="U1615" s="5"/>
      <c r="V1615" s="5"/>
      <c r="W1615" s="5"/>
      <c r="X1615" s="5"/>
      <c r="Y1615" s="5"/>
      <c r="Z1615" s="5"/>
    </row>
    <row r="1616" spans="1:26" ht="27.75" customHeight="1">
      <c r="A1616" s="133"/>
      <c r="B1616" s="79"/>
      <c r="C1616" s="121"/>
      <c r="D1616" s="134" t="s">
        <v>225</v>
      </c>
      <c r="E1616" s="45"/>
      <c r="F1616" s="45"/>
      <c r="G1616" s="45"/>
      <c r="H1616" s="45"/>
      <c r="I1616" s="45"/>
      <c r="J1616" s="45">
        <f t="shared" si="58"/>
        <v>0</v>
      </c>
      <c r="K1616" s="45" t="e">
        <f t="shared" si="59"/>
        <v>#DIV/0!</v>
      </c>
      <c r="L1616" s="45"/>
      <c r="M1616" s="5"/>
      <c r="N1616" s="5"/>
      <c r="O1616" s="5"/>
      <c r="P1616" s="5"/>
      <c r="Q1616" s="5"/>
      <c r="R1616" s="5"/>
      <c r="S1616" s="5"/>
      <c r="T1616" s="5"/>
      <c r="U1616" s="5"/>
      <c r="V1616" s="5"/>
      <c r="W1616" s="5"/>
      <c r="X1616" s="5"/>
      <c r="Y1616" s="5"/>
      <c r="Z1616" s="5"/>
    </row>
    <row r="1617" spans="1:26" ht="27.75" customHeight="1">
      <c r="A1617" s="133"/>
      <c r="B1617" s="79"/>
      <c r="C1617" s="121"/>
      <c r="D1617" s="134" t="s">
        <v>227</v>
      </c>
      <c r="E1617" s="45"/>
      <c r="F1617" s="45"/>
      <c r="G1617" s="45"/>
      <c r="H1617" s="45"/>
      <c r="I1617" s="45"/>
      <c r="J1617" s="45">
        <f t="shared" si="58"/>
        <v>0</v>
      </c>
      <c r="K1617" s="45" t="e">
        <f t="shared" si="59"/>
        <v>#DIV/0!</v>
      </c>
      <c r="L1617" s="45"/>
      <c r="M1617" s="5"/>
      <c r="N1617" s="5"/>
      <c r="O1617" s="5"/>
      <c r="P1617" s="5"/>
      <c r="Q1617" s="5"/>
      <c r="R1617" s="5"/>
      <c r="S1617" s="5"/>
      <c r="T1617" s="5"/>
      <c r="U1617" s="5"/>
      <c r="V1617" s="5"/>
      <c r="W1617" s="5"/>
      <c r="X1617" s="5"/>
      <c r="Y1617" s="5"/>
      <c r="Z1617" s="5"/>
    </row>
    <row r="1618" spans="1:26" ht="27.75" customHeight="1">
      <c r="A1618" s="133"/>
      <c r="B1618" s="79"/>
      <c r="C1618" s="121"/>
      <c r="D1618" s="134" t="s">
        <v>229</v>
      </c>
      <c r="E1618" s="45"/>
      <c r="F1618" s="45"/>
      <c r="G1618" s="45"/>
      <c r="H1618" s="45"/>
      <c r="I1618" s="45"/>
      <c r="J1618" s="45">
        <f t="shared" si="58"/>
        <v>0</v>
      </c>
      <c r="K1618" s="45" t="e">
        <f t="shared" si="59"/>
        <v>#DIV/0!</v>
      </c>
      <c r="L1618" s="45"/>
      <c r="M1618" s="5"/>
      <c r="N1618" s="5"/>
      <c r="O1618" s="5"/>
      <c r="P1618" s="5"/>
      <c r="Q1618" s="5"/>
      <c r="R1618" s="5"/>
      <c r="S1618" s="5"/>
      <c r="T1618" s="5"/>
      <c r="U1618" s="5"/>
      <c r="V1618" s="5"/>
      <c r="W1618" s="5"/>
      <c r="X1618" s="5"/>
      <c r="Y1618" s="5"/>
      <c r="Z1618" s="5"/>
    </row>
    <row r="1619" spans="1:26" ht="27.75" customHeight="1">
      <c r="A1619" s="133"/>
      <c r="B1619" s="79"/>
      <c r="C1619" s="121"/>
      <c r="D1619" s="134" t="s">
        <v>234</v>
      </c>
      <c r="E1619" s="45"/>
      <c r="F1619" s="45"/>
      <c r="G1619" s="45"/>
      <c r="H1619" s="45"/>
      <c r="I1619" s="45"/>
      <c r="J1619" s="45">
        <f t="shared" si="58"/>
        <v>0</v>
      </c>
      <c r="K1619" s="45" t="e">
        <f t="shared" si="59"/>
        <v>#DIV/0!</v>
      </c>
      <c r="L1619" s="45"/>
      <c r="M1619" s="5"/>
      <c r="N1619" s="5"/>
      <c r="O1619" s="5"/>
      <c r="P1619" s="5"/>
      <c r="Q1619" s="5"/>
      <c r="R1619" s="5"/>
      <c r="S1619" s="5"/>
      <c r="T1619" s="5"/>
      <c r="U1619" s="5"/>
      <c r="V1619" s="5"/>
      <c r="W1619" s="5"/>
      <c r="X1619" s="5"/>
      <c r="Y1619" s="5"/>
      <c r="Z1619" s="5"/>
    </row>
    <row r="1620" spans="1:26" ht="27.75" customHeight="1">
      <c r="A1620" s="133"/>
      <c r="B1620" s="79"/>
      <c r="C1620" s="121"/>
      <c r="D1620" s="134" t="s">
        <v>236</v>
      </c>
      <c r="E1620" s="45"/>
      <c r="F1620" s="45"/>
      <c r="G1620" s="45"/>
      <c r="H1620" s="45"/>
      <c r="I1620" s="45"/>
      <c r="J1620" s="45">
        <f t="shared" si="58"/>
        <v>0</v>
      </c>
      <c r="K1620" s="45" t="e">
        <f t="shared" si="59"/>
        <v>#DIV/0!</v>
      </c>
      <c r="L1620" s="45"/>
      <c r="M1620" s="5"/>
      <c r="N1620" s="5"/>
      <c r="O1620" s="5"/>
      <c r="P1620" s="5"/>
      <c r="Q1620" s="5"/>
      <c r="R1620" s="5"/>
      <c r="S1620" s="5"/>
      <c r="T1620" s="5"/>
      <c r="U1620" s="5"/>
      <c r="V1620" s="5"/>
      <c r="W1620" s="5"/>
      <c r="X1620" s="5"/>
      <c r="Y1620" s="5"/>
      <c r="Z1620" s="5"/>
    </row>
    <row r="1621" spans="1:26" ht="27.75" customHeight="1">
      <c r="A1621" s="133"/>
      <c r="B1621" s="79"/>
      <c r="C1621" s="121"/>
      <c r="D1621" s="134" t="s">
        <v>241</v>
      </c>
      <c r="E1621" s="45"/>
      <c r="F1621" s="45"/>
      <c r="G1621" s="45"/>
      <c r="H1621" s="45"/>
      <c r="I1621" s="45"/>
      <c r="J1621" s="45">
        <f t="shared" si="58"/>
        <v>0</v>
      </c>
      <c r="K1621" s="45" t="e">
        <f t="shared" si="59"/>
        <v>#DIV/0!</v>
      </c>
      <c r="L1621" s="45"/>
      <c r="M1621" s="5"/>
      <c r="N1621" s="5"/>
      <c r="O1621" s="5"/>
      <c r="P1621" s="5"/>
      <c r="Q1621" s="5"/>
      <c r="R1621" s="5"/>
      <c r="S1621" s="5"/>
      <c r="T1621" s="5"/>
      <c r="U1621" s="5"/>
      <c r="V1621" s="5"/>
      <c r="W1621" s="5"/>
      <c r="X1621" s="5"/>
      <c r="Y1621" s="5"/>
      <c r="Z1621" s="5"/>
    </row>
    <row r="1622" spans="1:26" ht="27.75" customHeight="1">
      <c r="A1622" s="133"/>
      <c r="B1622" s="79"/>
      <c r="C1622" s="121"/>
      <c r="D1622" s="134" t="s">
        <v>243</v>
      </c>
      <c r="E1622" s="45"/>
      <c r="F1622" s="45"/>
      <c r="G1622" s="45"/>
      <c r="H1622" s="45"/>
      <c r="I1622" s="45"/>
      <c r="J1622" s="45">
        <f t="shared" si="58"/>
        <v>0</v>
      </c>
      <c r="K1622" s="45" t="e">
        <f t="shared" si="59"/>
        <v>#DIV/0!</v>
      </c>
      <c r="L1622" s="45"/>
      <c r="M1622" s="5"/>
      <c r="N1622" s="5"/>
      <c r="O1622" s="5"/>
      <c r="P1622" s="5"/>
      <c r="Q1622" s="5"/>
      <c r="R1622" s="5"/>
      <c r="S1622" s="5"/>
      <c r="T1622" s="5"/>
      <c r="U1622" s="5"/>
      <c r="V1622" s="5"/>
      <c r="W1622" s="5"/>
      <c r="X1622" s="5"/>
      <c r="Y1622" s="5"/>
      <c r="Z1622" s="5"/>
    </row>
    <row r="1623" spans="1:26" ht="27.75" customHeight="1">
      <c r="A1623" s="133"/>
      <c r="B1623" s="79"/>
      <c r="C1623" s="121"/>
      <c r="D1623" s="134" t="s">
        <v>246</v>
      </c>
      <c r="E1623" s="45"/>
      <c r="F1623" s="45"/>
      <c r="G1623" s="45"/>
      <c r="H1623" s="45"/>
      <c r="I1623" s="45"/>
      <c r="J1623" s="45">
        <f t="shared" si="58"/>
        <v>0</v>
      </c>
      <c r="K1623" s="45" t="e">
        <f t="shared" si="59"/>
        <v>#DIV/0!</v>
      </c>
      <c r="L1623" s="45"/>
      <c r="M1623" s="5"/>
      <c r="N1623" s="5"/>
      <c r="O1623" s="5"/>
      <c r="P1623" s="5"/>
      <c r="Q1623" s="5"/>
      <c r="R1623" s="5"/>
      <c r="S1623" s="5"/>
      <c r="T1623" s="5"/>
      <c r="U1623" s="5"/>
      <c r="V1623" s="5"/>
      <c r="W1623" s="5"/>
      <c r="X1623" s="5"/>
      <c r="Y1623" s="5"/>
      <c r="Z1623" s="5"/>
    </row>
    <row r="1624" spans="1:26" ht="27.75" customHeight="1">
      <c r="A1624" s="133"/>
      <c r="B1624" s="79"/>
      <c r="C1624" s="121"/>
      <c r="D1624" s="134" t="s">
        <v>249</v>
      </c>
      <c r="E1624" s="45"/>
      <c r="F1624" s="45"/>
      <c r="G1624" s="45"/>
      <c r="H1624" s="45"/>
      <c r="I1624" s="45"/>
      <c r="J1624" s="45">
        <f t="shared" si="58"/>
        <v>0</v>
      </c>
      <c r="K1624" s="45" t="e">
        <f t="shared" si="59"/>
        <v>#DIV/0!</v>
      </c>
      <c r="L1624" s="45"/>
      <c r="M1624" s="5"/>
      <c r="N1624" s="5"/>
      <c r="O1624" s="5"/>
      <c r="P1624" s="5"/>
      <c r="Q1624" s="5"/>
      <c r="R1624" s="5"/>
      <c r="S1624" s="5"/>
      <c r="T1624" s="5"/>
      <c r="U1624" s="5"/>
      <c r="V1624" s="5"/>
      <c r="W1624" s="5"/>
      <c r="X1624" s="5"/>
      <c r="Y1624" s="5"/>
      <c r="Z1624" s="5"/>
    </row>
    <row r="1625" spans="1:26" ht="27.75" customHeight="1">
      <c r="A1625" s="133"/>
      <c r="B1625" s="79"/>
      <c r="C1625" s="121"/>
      <c r="D1625" s="134" t="s">
        <v>253</v>
      </c>
      <c r="E1625" s="45"/>
      <c r="F1625" s="45"/>
      <c r="G1625" s="45"/>
      <c r="H1625" s="45"/>
      <c r="I1625" s="45"/>
      <c r="J1625" s="45">
        <f t="shared" si="58"/>
        <v>0</v>
      </c>
      <c r="K1625" s="45" t="e">
        <f t="shared" si="59"/>
        <v>#DIV/0!</v>
      </c>
      <c r="L1625" s="45"/>
      <c r="M1625" s="5"/>
      <c r="N1625" s="5"/>
      <c r="O1625" s="5"/>
      <c r="P1625" s="5"/>
      <c r="Q1625" s="5"/>
      <c r="R1625" s="5"/>
      <c r="S1625" s="5"/>
      <c r="T1625" s="5"/>
      <c r="U1625" s="5"/>
      <c r="V1625" s="5"/>
      <c r="W1625" s="5"/>
      <c r="X1625" s="5"/>
      <c r="Y1625" s="5"/>
      <c r="Z1625" s="5"/>
    </row>
    <row r="1626" spans="1:26" ht="27.75" customHeight="1">
      <c r="A1626" s="133"/>
      <c r="B1626" s="79"/>
      <c r="C1626" s="121"/>
      <c r="D1626" s="134" t="s">
        <v>256</v>
      </c>
      <c r="E1626" s="45"/>
      <c r="F1626" s="45"/>
      <c r="G1626" s="45"/>
      <c r="H1626" s="45"/>
      <c r="I1626" s="45"/>
      <c r="J1626" s="45">
        <f t="shared" si="58"/>
        <v>0</v>
      </c>
      <c r="K1626" s="45" t="e">
        <f t="shared" si="59"/>
        <v>#DIV/0!</v>
      </c>
      <c r="L1626" s="45"/>
      <c r="M1626" s="5"/>
      <c r="N1626" s="5"/>
      <c r="O1626" s="5"/>
      <c r="P1626" s="5"/>
      <c r="Q1626" s="5"/>
      <c r="R1626" s="5"/>
      <c r="S1626" s="5"/>
      <c r="T1626" s="5"/>
      <c r="U1626" s="5"/>
      <c r="V1626" s="5"/>
      <c r="W1626" s="5"/>
      <c r="X1626" s="5"/>
      <c r="Y1626" s="5"/>
      <c r="Z1626" s="5"/>
    </row>
    <row r="1627" spans="1:26" ht="27.75" customHeight="1">
      <c r="A1627" s="133"/>
      <c r="B1627" s="79"/>
      <c r="C1627" s="121"/>
      <c r="D1627" s="134" t="s">
        <v>259</v>
      </c>
      <c r="E1627" s="45"/>
      <c r="F1627" s="45"/>
      <c r="G1627" s="45"/>
      <c r="H1627" s="45"/>
      <c r="I1627" s="45"/>
      <c r="J1627" s="45">
        <f t="shared" si="58"/>
        <v>0</v>
      </c>
      <c r="K1627" s="45" t="e">
        <f t="shared" si="59"/>
        <v>#DIV/0!</v>
      </c>
      <c r="L1627" s="45"/>
      <c r="M1627" s="5"/>
      <c r="N1627" s="5"/>
      <c r="O1627" s="5"/>
      <c r="P1627" s="5"/>
      <c r="Q1627" s="5"/>
      <c r="R1627" s="5"/>
      <c r="S1627" s="5"/>
      <c r="T1627" s="5"/>
      <c r="U1627" s="5"/>
      <c r="V1627" s="5"/>
      <c r="W1627" s="5"/>
      <c r="X1627" s="5"/>
      <c r="Y1627" s="5"/>
      <c r="Z1627" s="5"/>
    </row>
    <row r="1628" spans="1:26" ht="27.75" customHeight="1">
      <c r="A1628" s="133"/>
      <c r="B1628" s="79"/>
      <c r="C1628" s="121"/>
      <c r="D1628" s="134" t="s">
        <v>261</v>
      </c>
      <c r="E1628" s="45"/>
      <c r="F1628" s="45"/>
      <c r="G1628" s="45"/>
      <c r="H1628" s="45"/>
      <c r="I1628" s="45"/>
      <c r="J1628" s="45">
        <f t="shared" si="58"/>
        <v>0</v>
      </c>
      <c r="K1628" s="45" t="e">
        <f t="shared" si="59"/>
        <v>#DIV/0!</v>
      </c>
      <c r="L1628" s="45"/>
      <c r="M1628" s="5"/>
      <c r="N1628" s="5"/>
      <c r="O1628" s="5"/>
      <c r="P1628" s="5"/>
      <c r="Q1628" s="5"/>
      <c r="R1628" s="5"/>
      <c r="S1628" s="5"/>
      <c r="T1628" s="5"/>
      <c r="U1628" s="5"/>
      <c r="V1628" s="5"/>
      <c r="W1628" s="5"/>
      <c r="X1628" s="5"/>
      <c r="Y1628" s="5"/>
      <c r="Z1628" s="5"/>
    </row>
    <row r="1629" spans="1:26" ht="27.75" customHeight="1">
      <c r="A1629" s="133"/>
      <c r="B1629" s="79"/>
      <c r="C1629" s="121"/>
      <c r="D1629" s="134" t="s">
        <v>263</v>
      </c>
      <c r="E1629" s="45"/>
      <c r="F1629" s="45"/>
      <c r="G1629" s="45"/>
      <c r="H1629" s="45"/>
      <c r="I1629" s="45"/>
      <c r="J1629" s="45">
        <f t="shared" si="58"/>
        <v>0</v>
      </c>
      <c r="K1629" s="45" t="e">
        <f t="shared" si="59"/>
        <v>#DIV/0!</v>
      </c>
      <c r="L1629" s="45"/>
      <c r="M1629" s="5"/>
      <c r="N1629" s="5"/>
      <c r="O1629" s="5"/>
      <c r="P1629" s="5"/>
      <c r="Q1629" s="5"/>
      <c r="R1629" s="5"/>
      <c r="S1629" s="5"/>
      <c r="T1629" s="5"/>
      <c r="U1629" s="5"/>
      <c r="V1629" s="5"/>
      <c r="W1629" s="5"/>
      <c r="X1629" s="5"/>
      <c r="Y1629" s="5"/>
      <c r="Z1629" s="5"/>
    </row>
    <row r="1630" spans="1:26" ht="27.75" customHeight="1">
      <c r="A1630" s="133"/>
      <c r="B1630" s="79"/>
      <c r="C1630" s="121"/>
      <c r="D1630" s="134" t="s">
        <v>265</v>
      </c>
      <c r="E1630" s="45"/>
      <c r="F1630" s="45"/>
      <c r="G1630" s="45"/>
      <c r="H1630" s="45"/>
      <c r="I1630" s="45"/>
      <c r="J1630" s="45">
        <f t="shared" si="58"/>
        <v>0</v>
      </c>
      <c r="K1630" s="45" t="e">
        <f t="shared" si="59"/>
        <v>#DIV/0!</v>
      </c>
      <c r="L1630" s="45"/>
      <c r="M1630" s="5"/>
      <c r="N1630" s="5"/>
      <c r="O1630" s="5"/>
      <c r="P1630" s="5"/>
      <c r="Q1630" s="5"/>
      <c r="R1630" s="5"/>
      <c r="S1630" s="5"/>
      <c r="T1630" s="5"/>
      <c r="U1630" s="5"/>
      <c r="V1630" s="5"/>
      <c r="W1630" s="5"/>
      <c r="X1630" s="5"/>
      <c r="Y1630" s="5"/>
      <c r="Z1630" s="5"/>
    </row>
    <row r="1631" spans="1:26" ht="27.75" customHeight="1">
      <c r="A1631" s="133"/>
      <c r="B1631" s="79"/>
      <c r="C1631" s="121"/>
      <c r="D1631" s="134" t="s">
        <v>269</v>
      </c>
      <c r="E1631" s="45"/>
      <c r="F1631" s="45"/>
      <c r="G1631" s="45"/>
      <c r="H1631" s="45"/>
      <c r="I1631" s="45"/>
      <c r="J1631" s="45">
        <f t="shared" si="58"/>
        <v>0</v>
      </c>
      <c r="K1631" s="45" t="e">
        <f t="shared" si="59"/>
        <v>#DIV/0!</v>
      </c>
      <c r="L1631" s="45"/>
      <c r="M1631" s="5"/>
      <c r="N1631" s="5"/>
      <c r="O1631" s="5"/>
      <c r="P1631" s="5"/>
      <c r="Q1631" s="5"/>
      <c r="R1631" s="5"/>
      <c r="S1631" s="5"/>
      <c r="T1631" s="5"/>
      <c r="U1631" s="5"/>
      <c r="V1631" s="5"/>
      <c r="W1631" s="5"/>
      <c r="X1631" s="5"/>
      <c r="Y1631" s="5"/>
      <c r="Z1631" s="5"/>
    </row>
    <row r="1632" spans="1:26" ht="27.75" customHeight="1">
      <c r="A1632" s="133"/>
      <c r="B1632" s="79"/>
      <c r="C1632" s="121"/>
      <c r="D1632" s="134" t="s">
        <v>274</v>
      </c>
      <c r="E1632" s="45"/>
      <c r="F1632" s="45"/>
      <c r="G1632" s="45"/>
      <c r="H1632" s="45"/>
      <c r="I1632" s="45"/>
      <c r="J1632" s="45">
        <f t="shared" si="58"/>
        <v>0</v>
      </c>
      <c r="K1632" s="45" t="e">
        <f t="shared" si="59"/>
        <v>#DIV/0!</v>
      </c>
      <c r="L1632" s="45"/>
      <c r="M1632" s="5"/>
      <c r="N1632" s="5"/>
      <c r="O1632" s="5"/>
      <c r="P1632" s="5"/>
      <c r="Q1632" s="5"/>
      <c r="R1632" s="5"/>
      <c r="S1632" s="5"/>
      <c r="T1632" s="5"/>
      <c r="U1632" s="5"/>
      <c r="V1632" s="5"/>
      <c r="W1632" s="5"/>
      <c r="X1632" s="5"/>
      <c r="Y1632" s="5"/>
      <c r="Z1632" s="5"/>
    </row>
    <row r="1633" spans="1:26" ht="27.75" customHeight="1">
      <c r="A1633" s="133"/>
      <c r="B1633" s="79"/>
      <c r="C1633" s="121"/>
      <c r="D1633" s="134" t="s">
        <v>277</v>
      </c>
      <c r="E1633" s="45"/>
      <c r="F1633" s="45"/>
      <c r="G1633" s="45"/>
      <c r="H1633" s="45"/>
      <c r="I1633" s="45"/>
      <c r="J1633" s="45">
        <f t="shared" si="58"/>
        <v>0</v>
      </c>
      <c r="K1633" s="45" t="e">
        <f t="shared" si="59"/>
        <v>#DIV/0!</v>
      </c>
      <c r="L1633" s="45"/>
      <c r="M1633" s="5"/>
      <c r="N1633" s="5"/>
      <c r="O1633" s="5"/>
      <c r="P1633" s="5"/>
      <c r="Q1633" s="5"/>
      <c r="R1633" s="5"/>
      <c r="S1633" s="5"/>
      <c r="T1633" s="5"/>
      <c r="U1633" s="5"/>
      <c r="V1633" s="5"/>
      <c r="W1633" s="5"/>
      <c r="X1633" s="5"/>
      <c r="Y1633" s="5"/>
      <c r="Z1633" s="5"/>
    </row>
    <row r="1634" spans="1:26" ht="27.75" customHeight="1">
      <c r="A1634" s="133"/>
      <c r="B1634" s="79"/>
      <c r="C1634" s="121"/>
      <c r="D1634" s="134" t="s">
        <v>279</v>
      </c>
      <c r="E1634" s="45"/>
      <c r="F1634" s="45"/>
      <c r="G1634" s="45"/>
      <c r="H1634" s="45"/>
      <c r="I1634" s="45"/>
      <c r="J1634" s="45">
        <f t="shared" si="58"/>
        <v>0</v>
      </c>
      <c r="K1634" s="45" t="e">
        <f t="shared" si="59"/>
        <v>#DIV/0!</v>
      </c>
      <c r="L1634" s="45"/>
      <c r="M1634" s="5"/>
      <c r="N1634" s="5"/>
      <c r="O1634" s="5"/>
      <c r="P1634" s="5"/>
      <c r="Q1634" s="5"/>
      <c r="R1634" s="5"/>
      <c r="S1634" s="5"/>
      <c r="T1634" s="5"/>
      <c r="U1634" s="5"/>
      <c r="V1634" s="5"/>
      <c r="W1634" s="5"/>
      <c r="X1634" s="5"/>
      <c r="Y1634" s="5"/>
      <c r="Z1634" s="5"/>
    </row>
    <row r="1635" spans="1:26" ht="27.75" customHeight="1">
      <c r="A1635" s="133"/>
      <c r="B1635" s="79"/>
      <c r="C1635" s="121"/>
      <c r="D1635" s="134" t="s">
        <v>283</v>
      </c>
      <c r="E1635" s="45"/>
      <c r="F1635" s="45"/>
      <c r="G1635" s="45"/>
      <c r="H1635" s="45"/>
      <c r="I1635" s="45"/>
      <c r="J1635" s="45">
        <f t="shared" si="58"/>
        <v>0</v>
      </c>
      <c r="K1635" s="45" t="e">
        <f t="shared" si="59"/>
        <v>#DIV/0!</v>
      </c>
      <c r="L1635" s="45"/>
      <c r="M1635" s="5"/>
      <c r="N1635" s="5"/>
      <c r="O1635" s="5"/>
      <c r="P1635" s="5"/>
      <c r="Q1635" s="5"/>
      <c r="R1635" s="5"/>
      <c r="S1635" s="5"/>
      <c r="T1635" s="5"/>
      <c r="U1635" s="5"/>
      <c r="V1635" s="5"/>
      <c r="W1635" s="5"/>
      <c r="X1635" s="5"/>
      <c r="Y1635" s="5"/>
      <c r="Z1635" s="5"/>
    </row>
    <row r="1636" spans="1:26" ht="27.75" customHeight="1">
      <c r="A1636" s="133"/>
      <c r="B1636" s="79"/>
      <c r="C1636" s="121"/>
      <c r="D1636" s="134" t="s">
        <v>285</v>
      </c>
      <c r="E1636" s="45"/>
      <c r="F1636" s="45"/>
      <c r="G1636" s="45"/>
      <c r="H1636" s="45"/>
      <c r="I1636" s="45"/>
      <c r="J1636" s="45">
        <f t="shared" si="58"/>
        <v>0</v>
      </c>
      <c r="K1636" s="45" t="e">
        <f t="shared" si="59"/>
        <v>#DIV/0!</v>
      </c>
      <c r="L1636" s="45"/>
      <c r="M1636" s="5"/>
      <c r="N1636" s="5"/>
      <c r="O1636" s="5"/>
      <c r="P1636" s="5"/>
      <c r="Q1636" s="5"/>
      <c r="R1636" s="5"/>
      <c r="S1636" s="5"/>
      <c r="T1636" s="5"/>
      <c r="U1636" s="5"/>
      <c r="V1636" s="5"/>
      <c r="W1636" s="5"/>
      <c r="X1636" s="5"/>
      <c r="Y1636" s="5"/>
      <c r="Z1636" s="5"/>
    </row>
    <row r="1637" spans="1:26" ht="27.75" customHeight="1">
      <c r="A1637" s="133"/>
      <c r="B1637" s="79"/>
      <c r="C1637" s="121"/>
      <c r="D1637" s="134" t="s">
        <v>287</v>
      </c>
      <c r="E1637" s="45"/>
      <c r="F1637" s="45"/>
      <c r="G1637" s="45"/>
      <c r="H1637" s="45"/>
      <c r="I1637" s="45"/>
      <c r="J1637" s="45">
        <f t="shared" si="58"/>
        <v>0</v>
      </c>
      <c r="K1637" s="45" t="e">
        <f t="shared" si="59"/>
        <v>#DIV/0!</v>
      </c>
      <c r="L1637" s="45"/>
      <c r="M1637" s="5"/>
      <c r="N1637" s="5"/>
      <c r="O1637" s="5"/>
      <c r="P1637" s="5"/>
      <c r="Q1637" s="5"/>
      <c r="R1637" s="5"/>
      <c r="S1637" s="5"/>
      <c r="T1637" s="5"/>
      <c r="U1637" s="5"/>
      <c r="V1637" s="5"/>
      <c r="W1637" s="5"/>
      <c r="X1637" s="5"/>
      <c r="Y1637" s="5"/>
      <c r="Z1637" s="5"/>
    </row>
    <row r="1638" spans="1:26" ht="27.75" customHeight="1">
      <c r="A1638" s="133"/>
      <c r="B1638" s="79"/>
      <c r="C1638" s="121"/>
      <c r="D1638" s="134" t="s">
        <v>289</v>
      </c>
      <c r="E1638" s="45"/>
      <c r="F1638" s="45"/>
      <c r="G1638" s="45"/>
      <c r="H1638" s="45"/>
      <c r="I1638" s="45"/>
      <c r="J1638" s="45">
        <f t="shared" si="58"/>
        <v>0</v>
      </c>
      <c r="K1638" s="45" t="e">
        <f t="shared" si="59"/>
        <v>#DIV/0!</v>
      </c>
      <c r="L1638" s="45"/>
      <c r="M1638" s="5"/>
      <c r="N1638" s="5"/>
      <c r="O1638" s="5"/>
      <c r="P1638" s="5"/>
      <c r="Q1638" s="5"/>
      <c r="R1638" s="5"/>
      <c r="S1638" s="5"/>
      <c r="T1638" s="5"/>
      <c r="U1638" s="5"/>
      <c r="V1638" s="5"/>
      <c r="W1638" s="5"/>
      <c r="X1638" s="5"/>
      <c r="Y1638" s="5"/>
      <c r="Z1638" s="5"/>
    </row>
    <row r="1639" spans="1:26" ht="27.75" customHeight="1">
      <c r="A1639" s="133"/>
      <c r="B1639" s="79"/>
      <c r="C1639" s="121"/>
      <c r="D1639" s="134" t="s">
        <v>291</v>
      </c>
      <c r="E1639" s="45"/>
      <c r="F1639" s="45"/>
      <c r="G1639" s="45"/>
      <c r="H1639" s="45"/>
      <c r="I1639" s="45"/>
      <c r="J1639" s="45">
        <f t="shared" si="58"/>
        <v>0</v>
      </c>
      <c r="K1639" s="45" t="e">
        <f t="shared" si="59"/>
        <v>#DIV/0!</v>
      </c>
      <c r="L1639" s="45"/>
      <c r="M1639" s="5"/>
      <c r="N1639" s="5"/>
      <c r="O1639" s="5"/>
      <c r="P1639" s="5"/>
      <c r="Q1639" s="5"/>
      <c r="R1639" s="5"/>
      <c r="S1639" s="5"/>
      <c r="T1639" s="5"/>
      <c r="U1639" s="5"/>
      <c r="V1639" s="5"/>
      <c r="W1639" s="5"/>
      <c r="X1639" s="5"/>
      <c r="Y1639" s="5"/>
      <c r="Z1639" s="5"/>
    </row>
    <row r="1640" spans="1:26" ht="27.75" customHeight="1">
      <c r="A1640" s="133"/>
      <c r="B1640" s="79"/>
      <c r="C1640" s="121"/>
      <c r="D1640" s="134" t="s">
        <v>293</v>
      </c>
      <c r="E1640" s="45"/>
      <c r="F1640" s="45"/>
      <c r="G1640" s="45"/>
      <c r="H1640" s="45"/>
      <c r="I1640" s="45"/>
      <c r="J1640" s="45">
        <f t="shared" si="58"/>
        <v>0</v>
      </c>
      <c r="K1640" s="45" t="e">
        <f t="shared" si="59"/>
        <v>#DIV/0!</v>
      </c>
      <c r="L1640" s="45"/>
      <c r="M1640" s="5"/>
      <c r="N1640" s="5"/>
      <c r="O1640" s="5"/>
      <c r="P1640" s="5"/>
      <c r="Q1640" s="5"/>
      <c r="R1640" s="5"/>
      <c r="S1640" s="5"/>
      <c r="T1640" s="5"/>
      <c r="U1640" s="5"/>
      <c r="V1640" s="5"/>
      <c r="W1640" s="5"/>
      <c r="X1640" s="5"/>
      <c r="Y1640" s="5"/>
      <c r="Z1640" s="5"/>
    </row>
    <row r="1641" spans="1:26" ht="27.75" customHeight="1">
      <c r="A1641" s="133"/>
      <c r="B1641" s="79"/>
      <c r="C1641" s="121"/>
      <c r="D1641" s="134" t="s">
        <v>295</v>
      </c>
      <c r="E1641" s="45"/>
      <c r="F1641" s="45"/>
      <c r="G1641" s="45"/>
      <c r="H1641" s="45"/>
      <c r="I1641" s="45"/>
      <c r="J1641" s="45">
        <f t="shared" si="58"/>
        <v>0</v>
      </c>
      <c r="K1641" s="45" t="e">
        <f t="shared" si="59"/>
        <v>#DIV/0!</v>
      </c>
      <c r="L1641" s="45"/>
      <c r="M1641" s="5"/>
      <c r="N1641" s="5"/>
      <c r="O1641" s="5"/>
      <c r="P1641" s="5"/>
      <c r="Q1641" s="5"/>
      <c r="R1641" s="5"/>
      <c r="S1641" s="5"/>
      <c r="T1641" s="5"/>
      <c r="U1641" s="5"/>
      <c r="V1641" s="5"/>
      <c r="W1641" s="5"/>
      <c r="X1641" s="5"/>
      <c r="Y1641" s="5"/>
      <c r="Z1641" s="5"/>
    </row>
    <row r="1642" spans="1:26" ht="27.75" customHeight="1">
      <c r="A1642" s="133"/>
      <c r="B1642" s="79"/>
      <c r="C1642" s="121"/>
      <c r="D1642" s="134" t="s">
        <v>297</v>
      </c>
      <c r="E1642" s="45"/>
      <c r="F1642" s="45"/>
      <c r="G1642" s="45"/>
      <c r="H1642" s="45"/>
      <c r="I1642" s="45"/>
      <c r="J1642" s="45">
        <f t="shared" si="58"/>
        <v>0</v>
      </c>
      <c r="K1642" s="45" t="e">
        <f t="shared" si="59"/>
        <v>#DIV/0!</v>
      </c>
      <c r="L1642" s="45"/>
      <c r="M1642" s="5"/>
      <c r="N1642" s="5"/>
      <c r="O1642" s="5"/>
      <c r="P1642" s="5"/>
      <c r="Q1642" s="5"/>
      <c r="R1642" s="5"/>
      <c r="S1642" s="5"/>
      <c r="T1642" s="5"/>
      <c r="U1642" s="5"/>
      <c r="V1642" s="5"/>
      <c r="W1642" s="5"/>
      <c r="X1642" s="5"/>
      <c r="Y1642" s="5"/>
      <c r="Z1642" s="5"/>
    </row>
    <row r="1643" spans="1:26" ht="27.75" customHeight="1">
      <c r="A1643" s="133"/>
      <c r="B1643" s="79"/>
      <c r="C1643" s="121"/>
      <c r="D1643" s="134" t="s">
        <v>299</v>
      </c>
      <c r="E1643" s="45"/>
      <c r="F1643" s="45"/>
      <c r="G1643" s="45"/>
      <c r="H1643" s="45"/>
      <c r="I1643" s="45"/>
      <c r="J1643" s="45">
        <f t="shared" si="58"/>
        <v>0</v>
      </c>
      <c r="K1643" s="45" t="e">
        <f t="shared" si="59"/>
        <v>#DIV/0!</v>
      </c>
      <c r="L1643" s="45"/>
      <c r="M1643" s="5"/>
      <c r="N1643" s="5"/>
      <c r="O1643" s="5"/>
      <c r="P1643" s="5"/>
      <c r="Q1643" s="5"/>
      <c r="R1643" s="5"/>
      <c r="S1643" s="5"/>
      <c r="T1643" s="5"/>
      <c r="U1643" s="5"/>
      <c r="V1643" s="5"/>
      <c r="W1643" s="5"/>
      <c r="X1643" s="5"/>
      <c r="Y1643" s="5"/>
      <c r="Z1643" s="5"/>
    </row>
    <row r="1644" spans="1:26" ht="27.75" customHeight="1">
      <c r="A1644" s="133"/>
      <c r="B1644" s="79"/>
      <c r="C1644" s="121"/>
      <c r="D1644" s="134" t="s">
        <v>301</v>
      </c>
      <c r="E1644" s="45"/>
      <c r="F1644" s="45"/>
      <c r="G1644" s="45"/>
      <c r="H1644" s="45"/>
      <c r="I1644" s="45"/>
      <c r="J1644" s="45">
        <f t="shared" si="58"/>
        <v>0</v>
      </c>
      <c r="K1644" s="45" t="e">
        <f t="shared" si="59"/>
        <v>#DIV/0!</v>
      </c>
      <c r="L1644" s="45"/>
      <c r="M1644" s="5"/>
      <c r="N1644" s="5"/>
      <c r="O1644" s="5"/>
      <c r="P1644" s="5"/>
      <c r="Q1644" s="5"/>
      <c r="R1644" s="5"/>
      <c r="S1644" s="5"/>
      <c r="T1644" s="5"/>
      <c r="U1644" s="5"/>
      <c r="V1644" s="5"/>
      <c r="W1644" s="5"/>
      <c r="X1644" s="5"/>
      <c r="Y1644" s="5"/>
      <c r="Z1644" s="5"/>
    </row>
    <row r="1645" spans="1:26" ht="27.75" customHeight="1">
      <c r="A1645" s="133"/>
      <c r="B1645" s="79"/>
      <c r="C1645" s="121"/>
      <c r="D1645" s="134" t="s">
        <v>302</v>
      </c>
      <c r="E1645" s="45"/>
      <c r="F1645" s="45"/>
      <c r="G1645" s="45"/>
      <c r="H1645" s="45"/>
      <c r="I1645" s="45"/>
      <c r="J1645" s="45">
        <f t="shared" si="58"/>
        <v>0</v>
      </c>
      <c r="K1645" s="45" t="e">
        <f t="shared" si="59"/>
        <v>#DIV/0!</v>
      </c>
      <c r="L1645" s="45"/>
      <c r="M1645" s="5"/>
      <c r="N1645" s="5"/>
      <c r="O1645" s="5"/>
      <c r="P1645" s="5"/>
      <c r="Q1645" s="5"/>
      <c r="R1645" s="5"/>
      <c r="S1645" s="5"/>
      <c r="T1645" s="5"/>
      <c r="U1645" s="5"/>
      <c r="V1645" s="5"/>
      <c r="W1645" s="5"/>
      <c r="X1645" s="5"/>
      <c r="Y1645" s="5"/>
      <c r="Z1645" s="5"/>
    </row>
    <row r="1646" spans="1:26" ht="27.75" customHeight="1">
      <c r="A1646" s="133"/>
      <c r="B1646" s="79"/>
      <c r="C1646" s="121"/>
      <c r="D1646" s="134" t="s">
        <v>304</v>
      </c>
      <c r="E1646" s="45"/>
      <c r="F1646" s="45"/>
      <c r="G1646" s="45"/>
      <c r="H1646" s="45"/>
      <c r="I1646" s="45"/>
      <c r="J1646" s="45">
        <f t="shared" si="58"/>
        <v>0</v>
      </c>
      <c r="K1646" s="45" t="e">
        <f t="shared" si="59"/>
        <v>#DIV/0!</v>
      </c>
      <c r="L1646" s="45"/>
      <c r="M1646" s="5"/>
      <c r="N1646" s="5"/>
      <c r="O1646" s="5"/>
      <c r="P1646" s="5"/>
      <c r="Q1646" s="5"/>
      <c r="R1646" s="5"/>
      <c r="S1646" s="5"/>
      <c r="T1646" s="5"/>
      <c r="U1646" s="5"/>
      <c r="V1646" s="5"/>
      <c r="W1646" s="5"/>
      <c r="X1646" s="5"/>
      <c r="Y1646" s="5"/>
      <c r="Z1646" s="5"/>
    </row>
    <row r="1647" spans="1:26" ht="27.75" customHeight="1">
      <c r="A1647" s="133"/>
      <c r="B1647" s="79"/>
      <c r="C1647" s="121"/>
      <c r="D1647" s="134" t="s">
        <v>306</v>
      </c>
      <c r="E1647" s="45"/>
      <c r="F1647" s="45"/>
      <c r="G1647" s="45"/>
      <c r="H1647" s="45"/>
      <c r="I1647" s="45"/>
      <c r="J1647" s="45">
        <f t="shared" si="58"/>
        <v>0</v>
      </c>
      <c r="K1647" s="45" t="e">
        <f t="shared" si="59"/>
        <v>#DIV/0!</v>
      </c>
      <c r="L1647" s="45"/>
      <c r="M1647" s="5"/>
      <c r="N1647" s="5"/>
      <c r="O1647" s="5"/>
      <c r="P1647" s="5"/>
      <c r="Q1647" s="5"/>
      <c r="R1647" s="5"/>
      <c r="S1647" s="5"/>
      <c r="T1647" s="5"/>
      <c r="U1647" s="5"/>
      <c r="V1647" s="5"/>
      <c r="W1647" s="5"/>
      <c r="X1647" s="5"/>
      <c r="Y1647" s="5"/>
      <c r="Z1647" s="5"/>
    </row>
    <row r="1648" spans="1:26" ht="27.75" customHeight="1">
      <c r="A1648" s="133"/>
      <c r="B1648" s="79"/>
      <c r="C1648" s="121"/>
      <c r="D1648" s="134" t="s">
        <v>309</v>
      </c>
      <c r="E1648" s="45"/>
      <c r="F1648" s="45"/>
      <c r="G1648" s="45"/>
      <c r="H1648" s="45"/>
      <c r="I1648" s="45"/>
      <c r="J1648" s="45">
        <f t="shared" si="58"/>
        <v>0</v>
      </c>
      <c r="K1648" s="45" t="e">
        <f t="shared" si="59"/>
        <v>#DIV/0!</v>
      </c>
      <c r="L1648" s="45"/>
      <c r="M1648" s="5"/>
      <c r="N1648" s="5"/>
      <c r="O1648" s="5"/>
      <c r="P1648" s="5"/>
      <c r="Q1648" s="5"/>
      <c r="R1648" s="5"/>
      <c r="S1648" s="5"/>
      <c r="T1648" s="5"/>
      <c r="U1648" s="5"/>
      <c r="V1648" s="5"/>
      <c r="W1648" s="5"/>
      <c r="X1648" s="5"/>
      <c r="Y1648" s="5"/>
      <c r="Z1648" s="5"/>
    </row>
    <row r="1649" spans="1:26" ht="27.75" customHeight="1">
      <c r="A1649" s="133"/>
      <c r="B1649" s="79"/>
      <c r="C1649" s="121"/>
      <c r="D1649" s="80" t="s">
        <v>41</v>
      </c>
      <c r="E1649" s="45"/>
      <c r="F1649" s="45"/>
      <c r="G1649" s="45"/>
      <c r="H1649" s="45"/>
      <c r="I1649" s="45"/>
      <c r="J1649" s="45">
        <f>SUM(J1608:J1648)</f>
        <v>0</v>
      </c>
      <c r="K1649" s="45" t="e">
        <f t="shared" si="59"/>
        <v>#DIV/0!</v>
      </c>
      <c r="L1649" s="45"/>
      <c r="M1649" s="5"/>
      <c r="N1649" s="5"/>
      <c r="O1649" s="5"/>
      <c r="P1649" s="5"/>
      <c r="Q1649" s="5"/>
      <c r="R1649" s="5"/>
      <c r="S1649" s="5"/>
      <c r="T1649" s="5"/>
      <c r="U1649" s="5"/>
      <c r="V1649" s="5"/>
      <c r="W1649" s="5"/>
      <c r="X1649" s="5"/>
      <c r="Y1649" s="5"/>
      <c r="Z1649" s="5"/>
    </row>
    <row r="1650" spans="1:26" ht="22.5" customHeight="1">
      <c r="A1650" s="447"/>
      <c r="B1650" s="109"/>
      <c r="C1650" s="756"/>
      <c r="D1650" s="663"/>
      <c r="E1650" s="451"/>
      <c r="F1650" s="452"/>
      <c r="G1650" s="140"/>
      <c r="H1650" s="141"/>
      <c r="I1650" s="141"/>
      <c r="J1650" s="141"/>
      <c r="K1650" s="141"/>
      <c r="L1650" s="141"/>
      <c r="M1650" s="71"/>
      <c r="N1650" s="71"/>
      <c r="O1650" s="71"/>
      <c r="P1650" s="5"/>
      <c r="Q1650" s="5"/>
      <c r="R1650" s="5"/>
      <c r="S1650" s="5"/>
      <c r="T1650" s="5"/>
      <c r="U1650" s="5"/>
      <c r="V1650" s="5"/>
      <c r="W1650" s="5"/>
      <c r="X1650" s="5"/>
      <c r="Y1650" s="5"/>
      <c r="Z1650" s="5"/>
    </row>
  </sheetData>
  <mergeCells count="17">
    <mergeCell ref="H8:L8"/>
    <mergeCell ref="B10:D10"/>
    <mergeCell ref="H3:L3"/>
    <mergeCell ref="H4:L4"/>
    <mergeCell ref="H5:L5"/>
    <mergeCell ref="H6:L6"/>
    <mergeCell ref="H7:L7"/>
    <mergeCell ref="B420:D420"/>
    <mergeCell ref="B468:D468"/>
    <mergeCell ref="B469:D469"/>
    <mergeCell ref="D944:D945"/>
    <mergeCell ref="D993:D994"/>
    <mergeCell ref="H9:L9"/>
    <mergeCell ref="M10:O11"/>
    <mergeCell ref="B11:D11"/>
    <mergeCell ref="B12:D12"/>
    <mergeCell ref="B419:D419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2" man="1"/>
  </colBreaks>
  <drawing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0000FF"/>
  </sheetPr>
  <dimension ref="A1:Z1000"/>
  <sheetViews>
    <sheetView workbookViewId="0">
      <pane xSplit="4" ySplit="18" topLeftCell="E19" activePane="bottomRight" state="frozen"/>
      <selection pane="topRight" activeCell="E1" sqref="E1"/>
      <selection pane="bottomLeft" activeCell="A19" sqref="A19"/>
      <selection pane="bottomRight" activeCell="E19" sqref="E19"/>
    </sheetView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2" width="12.25" customWidth="1"/>
    <col min="13" max="26" width="7.875" customWidth="1"/>
  </cols>
  <sheetData>
    <row r="1" spans="1:26" ht="27.75" customHeight="1">
      <c r="A1" s="1" t="s">
        <v>0</v>
      </c>
      <c r="B1" s="3"/>
      <c r="C1" s="4" t="s">
        <v>511</v>
      </c>
      <c r="D1" s="4"/>
      <c r="E1" s="6"/>
      <c r="F1" s="7"/>
      <c r="G1" s="6"/>
      <c r="H1" s="8"/>
      <c r="I1" s="6"/>
      <c r="J1" s="6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3"/>
      <c r="C2" s="4" t="s">
        <v>512</v>
      </c>
      <c r="D2" s="4"/>
      <c r="E2" s="6"/>
      <c r="F2" s="6"/>
      <c r="G2" s="6"/>
      <c r="H2" s="8"/>
      <c r="I2" s="6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hidden="1" customHeight="1">
      <c r="A3" s="9" t="s">
        <v>9</v>
      </c>
      <c r="B3" s="9"/>
      <c r="C3" s="9" t="s">
        <v>11</v>
      </c>
      <c r="D3" s="9"/>
      <c r="E3" s="9" t="s">
        <v>13</v>
      </c>
      <c r="F3" s="9"/>
      <c r="G3" s="9"/>
      <c r="H3" s="1142" t="s">
        <v>17</v>
      </c>
      <c r="I3" s="1139"/>
      <c r="J3" s="1139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hidden="1" customHeight="1">
      <c r="A4" s="12" t="s">
        <v>15</v>
      </c>
      <c r="B4" s="12"/>
      <c r="C4" s="253" t="s">
        <v>513</v>
      </c>
      <c r="D4" s="253"/>
      <c r="E4" s="12" t="s">
        <v>562</v>
      </c>
      <c r="F4" s="12"/>
      <c r="G4" s="12"/>
      <c r="H4" s="1143" t="s">
        <v>562</v>
      </c>
      <c r="I4" s="1139"/>
      <c r="J4" s="1139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hidden="1" customHeight="1">
      <c r="A5" s="401" t="s">
        <v>514</v>
      </c>
      <c r="B5" s="12"/>
      <c r="C5" s="12" t="s">
        <v>515</v>
      </c>
      <c r="D5" s="12"/>
      <c r="E5" s="12"/>
      <c r="F5" s="12"/>
      <c r="G5" s="12"/>
      <c r="H5" s="1144"/>
      <c r="I5" s="1139"/>
      <c r="J5" s="1139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</row>
    <row r="6" spans="1:26" ht="27.75" hidden="1" customHeight="1">
      <c r="A6" s="401" t="s">
        <v>516</v>
      </c>
      <c r="B6" s="9"/>
      <c r="C6" s="9" t="s">
        <v>24</v>
      </c>
      <c r="D6" s="9"/>
      <c r="E6" s="9" t="s">
        <v>420</v>
      </c>
      <c r="F6" s="9"/>
      <c r="G6" s="9"/>
      <c r="H6" s="1142" t="s">
        <v>421</v>
      </c>
      <c r="I6" s="1139"/>
      <c r="J6" s="1139"/>
      <c r="K6" s="400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</row>
    <row r="7" spans="1:26" ht="27.75" hidden="1" customHeight="1">
      <c r="A7" s="5"/>
      <c r="B7" s="12"/>
      <c r="C7" s="253" t="s">
        <v>513</v>
      </c>
      <c r="D7" s="253"/>
      <c r="E7" s="12" t="s">
        <v>565</v>
      </c>
      <c r="F7" s="5"/>
      <c r="G7" s="5"/>
      <c r="H7" s="1144" t="s">
        <v>566</v>
      </c>
      <c r="I7" s="1139"/>
      <c r="J7" s="1139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</row>
    <row r="8" spans="1:26" ht="27.75" hidden="1" customHeight="1">
      <c r="A8" s="5"/>
      <c r="B8" s="12"/>
      <c r="C8" s="12" t="s">
        <v>515</v>
      </c>
      <c r="D8" s="5"/>
      <c r="E8" s="12" t="s">
        <v>567</v>
      </c>
      <c r="F8" s="12"/>
      <c r="G8" s="12"/>
      <c r="H8" s="1144"/>
      <c r="I8" s="1139"/>
      <c r="J8" s="1139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</row>
    <row r="9" spans="1:26" ht="27.75" hidden="1" customHeight="1">
      <c r="A9" s="5"/>
      <c r="B9" s="12"/>
      <c r="C9" s="5"/>
      <c r="D9" s="5"/>
      <c r="E9" s="12" t="s">
        <v>569</v>
      </c>
      <c r="F9" s="12"/>
      <c r="G9" s="12"/>
      <c r="H9" s="1144" t="s">
        <v>566</v>
      </c>
      <c r="I9" s="1139"/>
      <c r="J9" s="1139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</row>
    <row r="10" spans="1:26" ht="27.75" hidden="1" customHeight="1">
      <c r="A10" s="5"/>
      <c r="B10" s="12"/>
      <c r="C10" s="5"/>
      <c r="D10" s="5"/>
      <c r="E10" s="12" t="s">
        <v>567</v>
      </c>
      <c r="F10" s="12"/>
      <c r="G10" s="12"/>
      <c r="H10" s="13"/>
      <c r="I10" s="13"/>
      <c r="J10" s="13"/>
      <c r="K10" s="400"/>
      <c r="L10" s="400"/>
      <c r="M10" s="400"/>
      <c r="N10" s="400"/>
      <c r="O10" s="400"/>
      <c r="P10" s="400"/>
      <c r="Q10" s="400"/>
      <c r="R10" s="400"/>
      <c r="S10" s="6"/>
      <c r="T10" s="6"/>
      <c r="U10" s="6"/>
      <c r="V10" s="6"/>
      <c r="W10" s="6"/>
      <c r="X10" s="6"/>
      <c r="Y10" s="6"/>
      <c r="Z10" s="6"/>
    </row>
    <row r="11" spans="1:26" ht="27.75" hidden="1" customHeight="1">
      <c r="A11" s="5"/>
      <c r="B11" s="12"/>
      <c r="C11" s="5"/>
      <c r="D11" s="5"/>
      <c r="E11" s="12" t="s">
        <v>571</v>
      </c>
      <c r="F11" s="12"/>
      <c r="G11" s="12"/>
      <c r="H11" s="1144" t="s">
        <v>572</v>
      </c>
      <c r="I11" s="1139"/>
      <c r="J11" s="1139"/>
      <c r="K11" s="400"/>
      <c r="L11" s="400"/>
      <c r="M11" s="400"/>
      <c r="N11" s="400"/>
      <c r="O11" s="400"/>
      <c r="P11" s="400"/>
      <c r="Q11" s="400"/>
      <c r="R11" s="400"/>
      <c r="S11" s="6"/>
      <c r="T11" s="6"/>
      <c r="U11" s="6"/>
      <c r="V11" s="6"/>
      <c r="W11" s="6"/>
      <c r="X11" s="6"/>
      <c r="Y11" s="6"/>
      <c r="Z11" s="6"/>
    </row>
    <row r="12" spans="1:26" ht="27.75" hidden="1" customHeight="1">
      <c r="A12" s="5"/>
      <c r="B12" s="12"/>
      <c r="C12" s="5"/>
      <c r="D12" s="5"/>
      <c r="E12" s="12" t="s">
        <v>573</v>
      </c>
      <c r="F12" s="12"/>
      <c r="G12" s="12"/>
      <c r="H12" s="13"/>
      <c r="I12" s="13"/>
      <c r="J12" s="13"/>
      <c r="K12" s="400"/>
      <c r="L12" s="400"/>
      <c r="M12" s="400"/>
      <c r="N12" s="400"/>
      <c r="O12" s="400"/>
      <c r="P12" s="400"/>
      <c r="Q12" s="400"/>
      <c r="R12" s="400"/>
      <c r="S12" s="6"/>
      <c r="T12" s="6"/>
      <c r="U12" s="6"/>
      <c r="V12" s="6"/>
      <c r="W12" s="6"/>
      <c r="X12" s="6"/>
      <c r="Y12" s="6"/>
      <c r="Z12" s="6"/>
    </row>
    <row r="13" spans="1:26" ht="27.75" hidden="1" customHeight="1">
      <c r="A13" s="5"/>
      <c r="B13" s="12"/>
      <c r="C13" s="5"/>
      <c r="D13" s="5"/>
      <c r="E13" s="12" t="s">
        <v>574</v>
      </c>
      <c r="F13" s="12"/>
      <c r="G13" s="12"/>
      <c r="H13" s="1144" t="s">
        <v>575</v>
      </c>
      <c r="I13" s="1139"/>
      <c r="J13" s="1139"/>
      <c r="K13" s="400"/>
      <c r="L13" s="400"/>
      <c r="M13" s="400"/>
      <c r="N13" s="400"/>
      <c r="O13" s="400"/>
      <c r="P13" s="400"/>
      <c r="Q13" s="400"/>
      <c r="R13" s="400"/>
      <c r="S13" s="5"/>
      <c r="T13" s="5"/>
      <c r="U13" s="5"/>
      <c r="V13" s="5"/>
      <c r="W13" s="5"/>
      <c r="X13" s="5"/>
      <c r="Y13" s="5"/>
      <c r="Z13" s="5"/>
    </row>
    <row r="14" spans="1:26" ht="27.75" hidden="1" customHeight="1">
      <c r="A14" s="5"/>
      <c r="B14" s="12"/>
      <c r="C14" s="5"/>
      <c r="D14" s="5"/>
      <c r="E14" s="12" t="s">
        <v>576</v>
      </c>
      <c r="F14" s="12"/>
      <c r="G14" s="12"/>
      <c r="H14" s="427"/>
      <c r="I14" s="427"/>
      <c r="J14" s="427"/>
      <c r="K14" s="400"/>
      <c r="L14" s="400"/>
      <c r="M14" s="400"/>
      <c r="N14" s="400"/>
      <c r="O14" s="400"/>
      <c r="P14" s="400"/>
      <c r="Q14" s="400"/>
      <c r="R14" s="400"/>
      <c r="S14" s="5"/>
      <c r="T14" s="5"/>
      <c r="U14" s="5"/>
      <c r="V14" s="5"/>
      <c r="W14" s="5"/>
      <c r="X14" s="5"/>
      <c r="Y14" s="5"/>
      <c r="Z14" s="5"/>
    </row>
    <row r="15" spans="1:26" ht="27.75" hidden="1" customHeight="1">
      <c r="A15" s="5"/>
      <c r="B15" s="12"/>
      <c r="C15" s="5"/>
      <c r="D15" s="5"/>
      <c r="E15" s="12" t="s">
        <v>577</v>
      </c>
      <c r="F15" s="12"/>
      <c r="G15" s="12"/>
      <c r="H15" s="427"/>
      <c r="I15" s="427"/>
      <c r="J15" s="427"/>
      <c r="K15" s="400"/>
      <c r="L15" s="400"/>
      <c r="M15" s="400"/>
      <c r="N15" s="400"/>
      <c r="O15" s="400"/>
      <c r="P15" s="400"/>
      <c r="Q15" s="400"/>
      <c r="R15" s="400"/>
      <c r="S15" s="5"/>
      <c r="T15" s="5"/>
      <c r="U15" s="5"/>
      <c r="V15" s="5"/>
      <c r="W15" s="5"/>
      <c r="X15" s="5"/>
      <c r="Y15" s="5"/>
      <c r="Z15" s="5"/>
    </row>
    <row r="16" spans="1:26" ht="27.75" customHeight="1">
      <c r="A16" s="144"/>
      <c r="B16" s="415"/>
      <c r="C16" s="144"/>
      <c r="D16" s="144"/>
      <c r="E16" s="415"/>
      <c r="F16" s="415"/>
      <c r="G16" s="415"/>
      <c r="H16" s="416"/>
      <c r="I16" s="416"/>
      <c r="J16" s="416"/>
      <c r="K16" s="400"/>
      <c r="L16" s="400"/>
      <c r="M16" s="400"/>
      <c r="N16" s="400"/>
      <c r="O16" s="400"/>
      <c r="P16" s="400"/>
      <c r="Q16" s="400"/>
      <c r="R16" s="400"/>
      <c r="S16" s="5"/>
      <c r="T16" s="5"/>
      <c r="U16" s="5"/>
      <c r="V16" s="5"/>
      <c r="W16" s="5"/>
      <c r="X16" s="5"/>
      <c r="Y16" s="5"/>
      <c r="Z16" s="5"/>
    </row>
    <row r="17" spans="1:26" ht="27.75" customHeight="1">
      <c r="A17" s="17" t="s">
        <v>29</v>
      </c>
      <c r="B17" s="1100" t="s">
        <v>31</v>
      </c>
      <c r="C17" s="1101"/>
      <c r="D17" s="1116"/>
      <c r="E17" s="259"/>
      <c r="F17" s="259"/>
      <c r="G17" s="259"/>
      <c r="H17" s="259"/>
      <c r="I17" s="259"/>
      <c r="J17" s="259"/>
      <c r="K17" s="259"/>
      <c r="L17" s="259"/>
      <c r="M17" s="6"/>
      <c r="N17" s="6"/>
      <c r="O17" s="6"/>
      <c r="P17" s="6"/>
      <c r="Q17" s="6"/>
      <c r="R17" s="6"/>
      <c r="S17" s="5"/>
      <c r="T17" s="5"/>
      <c r="U17" s="5"/>
      <c r="V17" s="5"/>
      <c r="W17" s="5"/>
      <c r="X17" s="5"/>
      <c r="Y17" s="5"/>
      <c r="Z17" s="5"/>
    </row>
    <row r="18" spans="1:26" ht="27.75" customHeight="1">
      <c r="A18" s="20" t="s">
        <v>44</v>
      </c>
      <c r="B18" s="1117" t="s">
        <v>51</v>
      </c>
      <c r="C18" s="1110"/>
      <c r="D18" s="1118"/>
      <c r="E18" s="261" t="s">
        <v>33</v>
      </c>
      <c r="F18" s="261" t="s">
        <v>37</v>
      </c>
      <c r="G18" s="261" t="s">
        <v>38</v>
      </c>
      <c r="H18" s="261" t="s">
        <v>39</v>
      </c>
      <c r="I18" s="261" t="s">
        <v>40</v>
      </c>
      <c r="J18" s="261" t="s">
        <v>41</v>
      </c>
      <c r="K18" s="261" t="s">
        <v>42</v>
      </c>
      <c r="L18" s="261" t="s">
        <v>43</v>
      </c>
      <c r="M18" s="6"/>
      <c r="N18" s="6"/>
      <c r="O18" s="6"/>
      <c r="P18" s="6"/>
      <c r="Q18" s="6"/>
      <c r="R18" s="6"/>
      <c r="S18" s="5"/>
      <c r="T18" s="5"/>
      <c r="U18" s="5"/>
      <c r="V18" s="5"/>
      <c r="W18" s="5"/>
      <c r="X18" s="5"/>
      <c r="Y18" s="5"/>
      <c r="Z18" s="5"/>
    </row>
    <row r="19" spans="1:26" ht="27.75" customHeight="1">
      <c r="A19" s="26"/>
      <c r="B19" s="1119" t="s">
        <v>62</v>
      </c>
      <c r="C19" s="1114"/>
      <c r="D19" s="1120"/>
      <c r="E19" s="263"/>
      <c r="F19" s="263"/>
      <c r="G19" s="263"/>
      <c r="H19" s="263"/>
      <c r="I19" s="263"/>
      <c r="J19" s="263"/>
      <c r="K19" s="263"/>
      <c r="L19" s="263"/>
      <c r="M19" s="6"/>
      <c r="N19" s="6"/>
      <c r="O19" s="6"/>
      <c r="P19" s="6"/>
      <c r="Q19" s="6"/>
      <c r="R19" s="6"/>
      <c r="S19" s="5"/>
      <c r="T19" s="5"/>
      <c r="U19" s="5"/>
      <c r="V19" s="5"/>
      <c r="W19" s="5"/>
      <c r="X19" s="5"/>
      <c r="Y19" s="5"/>
      <c r="Z19" s="5"/>
    </row>
    <row r="20" spans="1:26" ht="27.75" customHeight="1">
      <c r="A20" s="292" t="s">
        <v>581</v>
      </c>
      <c r="B20" s="1133" t="s">
        <v>582</v>
      </c>
      <c r="C20" s="1134"/>
      <c r="D20" s="1145"/>
      <c r="E20" s="53"/>
      <c r="F20" s="53"/>
      <c r="G20" s="53"/>
      <c r="H20" s="209"/>
      <c r="I20" s="209"/>
      <c r="J20" s="209"/>
      <c r="K20" s="53"/>
      <c r="L20" s="94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</row>
    <row r="21" spans="1:26" ht="27.75" customHeight="1">
      <c r="A21" s="267" t="s">
        <v>583</v>
      </c>
      <c r="B21" s="1146" t="s">
        <v>584</v>
      </c>
      <c r="C21" s="1122"/>
      <c r="D21" s="1130"/>
      <c r="E21" s="70"/>
      <c r="F21" s="70"/>
      <c r="G21" s="70"/>
      <c r="H21" s="71"/>
      <c r="I21" s="71"/>
      <c r="J21" s="71"/>
      <c r="K21" s="71"/>
      <c r="L21" s="71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267" t="s">
        <v>585</v>
      </c>
      <c r="B22" s="120" t="s">
        <v>586</v>
      </c>
      <c r="C22" s="373"/>
      <c r="D22" s="385"/>
      <c r="E22" s="70"/>
      <c r="F22" s="70"/>
      <c r="G22" s="70"/>
      <c r="H22" s="71"/>
      <c r="I22" s="71"/>
      <c r="J22" s="71"/>
      <c r="K22" s="71"/>
      <c r="L22" s="71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106"/>
      <c r="B23" s="79" t="s">
        <v>587</v>
      </c>
      <c r="C23" s="436">
        <v>1</v>
      </c>
      <c r="D23" s="212"/>
      <c r="E23" s="70"/>
      <c r="F23" s="70"/>
      <c r="G23" s="371"/>
      <c r="H23" s="71"/>
      <c r="I23" s="71"/>
      <c r="J23" s="71"/>
      <c r="K23" s="71"/>
      <c r="L23" s="71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301"/>
      <c r="B24" s="79" t="s">
        <v>588</v>
      </c>
      <c r="C24" s="436">
        <v>1</v>
      </c>
      <c r="D24" s="438"/>
      <c r="E24" s="70"/>
      <c r="F24" s="70"/>
      <c r="G24" s="70"/>
      <c r="H24" s="71"/>
      <c r="I24" s="71"/>
      <c r="J24" s="71"/>
      <c r="K24" s="71"/>
      <c r="L24" s="71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439"/>
      <c r="B25" s="79" t="s">
        <v>589</v>
      </c>
      <c r="C25" s="436">
        <v>1</v>
      </c>
      <c r="D25" s="438"/>
      <c r="E25" s="70"/>
      <c r="F25" s="70"/>
      <c r="G25" s="70"/>
      <c r="H25" s="71"/>
      <c r="I25" s="71"/>
      <c r="J25" s="71"/>
      <c r="K25" s="71"/>
      <c r="L25" s="71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323"/>
      <c r="B26" s="79" t="s">
        <v>590</v>
      </c>
      <c r="C26" s="436">
        <v>1</v>
      </c>
      <c r="D26" s="438"/>
      <c r="E26" s="70"/>
      <c r="F26" s="70"/>
      <c r="G26" s="70"/>
      <c r="H26" s="71"/>
      <c r="I26" s="71"/>
      <c r="J26" s="71"/>
      <c r="K26" s="94"/>
      <c r="L26" s="94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133"/>
      <c r="B27" s="79"/>
      <c r="C27" s="121"/>
      <c r="D27" s="134" t="s">
        <v>202</v>
      </c>
      <c r="E27" s="95">
        <v>100</v>
      </c>
      <c r="F27" s="45"/>
      <c r="G27" s="45"/>
      <c r="H27" s="45"/>
      <c r="I27" s="45"/>
      <c r="J27" s="45">
        <f t="shared" ref="J27:J67" si="0">SUM(E27:I27)</f>
        <v>100</v>
      </c>
      <c r="K27" s="45">
        <f t="shared" ref="K27:K68" si="1">J27/E27</f>
        <v>1</v>
      </c>
      <c r="L27" s="4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133"/>
      <c r="B28" s="79"/>
      <c r="C28" s="121"/>
      <c r="D28" s="134" t="s">
        <v>205</v>
      </c>
      <c r="E28" s="95">
        <v>100</v>
      </c>
      <c r="F28" s="45"/>
      <c r="G28" s="45"/>
      <c r="H28" s="45"/>
      <c r="I28" s="45"/>
      <c r="J28" s="45">
        <f t="shared" si="0"/>
        <v>100</v>
      </c>
      <c r="K28" s="45">
        <f t="shared" si="1"/>
        <v>1</v>
      </c>
      <c r="L28" s="4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133"/>
      <c r="B29" s="79"/>
      <c r="C29" s="121"/>
      <c r="D29" s="134" t="s">
        <v>210</v>
      </c>
      <c r="E29" s="95">
        <v>100</v>
      </c>
      <c r="F29" s="45"/>
      <c r="G29" s="45"/>
      <c r="H29" s="45"/>
      <c r="I29" s="45"/>
      <c r="J29" s="45">
        <f t="shared" si="0"/>
        <v>100</v>
      </c>
      <c r="K29" s="45">
        <f t="shared" si="1"/>
        <v>1</v>
      </c>
      <c r="L29" s="4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133"/>
      <c r="B30" s="79"/>
      <c r="C30" s="121"/>
      <c r="D30" s="134" t="s">
        <v>213</v>
      </c>
      <c r="E30" s="95">
        <v>100</v>
      </c>
      <c r="F30" s="45"/>
      <c r="G30" s="45"/>
      <c r="H30" s="45"/>
      <c r="I30" s="45"/>
      <c r="J30" s="45">
        <f t="shared" si="0"/>
        <v>100</v>
      </c>
      <c r="K30" s="45">
        <f t="shared" si="1"/>
        <v>1</v>
      </c>
      <c r="L30" s="4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133"/>
      <c r="B31" s="79"/>
      <c r="C31" s="121"/>
      <c r="D31" s="134" t="s">
        <v>216</v>
      </c>
      <c r="E31" s="95">
        <v>100</v>
      </c>
      <c r="F31" s="45"/>
      <c r="G31" s="45"/>
      <c r="H31" s="45"/>
      <c r="I31" s="45"/>
      <c r="J31" s="45">
        <f t="shared" si="0"/>
        <v>100</v>
      </c>
      <c r="K31" s="45">
        <f t="shared" si="1"/>
        <v>1</v>
      </c>
      <c r="L31" s="4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7.75" customHeight="1">
      <c r="A32" s="133"/>
      <c r="B32" s="79"/>
      <c r="C32" s="121"/>
      <c r="D32" s="134" t="s">
        <v>218</v>
      </c>
      <c r="E32" s="95">
        <v>100</v>
      </c>
      <c r="F32" s="45"/>
      <c r="G32" s="45"/>
      <c r="H32" s="45"/>
      <c r="I32" s="45"/>
      <c r="J32" s="45">
        <f t="shared" si="0"/>
        <v>100</v>
      </c>
      <c r="K32" s="45">
        <f t="shared" si="1"/>
        <v>1</v>
      </c>
      <c r="L32" s="4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7.75" customHeight="1">
      <c r="A33" s="133"/>
      <c r="B33" s="79"/>
      <c r="C33" s="121"/>
      <c r="D33" s="134" t="s">
        <v>220</v>
      </c>
      <c r="E33" s="95">
        <v>100</v>
      </c>
      <c r="F33" s="45"/>
      <c r="G33" s="45"/>
      <c r="H33" s="45"/>
      <c r="I33" s="45"/>
      <c r="J33" s="45">
        <f t="shared" si="0"/>
        <v>100</v>
      </c>
      <c r="K33" s="45">
        <f t="shared" si="1"/>
        <v>1</v>
      </c>
      <c r="L33" s="4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7.75" customHeight="1">
      <c r="A34" s="133"/>
      <c r="B34" s="79"/>
      <c r="C34" s="121"/>
      <c r="D34" s="134" t="s">
        <v>223</v>
      </c>
      <c r="E34" s="95">
        <v>100</v>
      </c>
      <c r="F34" s="45"/>
      <c r="G34" s="45"/>
      <c r="H34" s="45"/>
      <c r="I34" s="45"/>
      <c r="J34" s="45">
        <f t="shared" si="0"/>
        <v>100</v>
      </c>
      <c r="K34" s="45">
        <f t="shared" si="1"/>
        <v>1</v>
      </c>
      <c r="L34" s="4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7.75" customHeight="1">
      <c r="A35" s="133"/>
      <c r="B35" s="79"/>
      <c r="C35" s="121"/>
      <c r="D35" s="134" t="s">
        <v>225</v>
      </c>
      <c r="E35" s="95">
        <v>100</v>
      </c>
      <c r="F35" s="45"/>
      <c r="G35" s="45"/>
      <c r="H35" s="45"/>
      <c r="I35" s="45"/>
      <c r="J35" s="45">
        <f t="shared" si="0"/>
        <v>100</v>
      </c>
      <c r="K35" s="45">
        <f t="shared" si="1"/>
        <v>1</v>
      </c>
      <c r="L35" s="4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7.75" customHeight="1">
      <c r="A36" s="133"/>
      <c r="B36" s="79"/>
      <c r="C36" s="121"/>
      <c r="D36" s="134" t="s">
        <v>227</v>
      </c>
      <c r="E36" s="95">
        <v>100</v>
      </c>
      <c r="F36" s="45"/>
      <c r="G36" s="45"/>
      <c r="H36" s="45"/>
      <c r="I36" s="45"/>
      <c r="J36" s="45">
        <f t="shared" si="0"/>
        <v>100</v>
      </c>
      <c r="K36" s="45">
        <f t="shared" si="1"/>
        <v>1</v>
      </c>
      <c r="L36" s="4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7.75" customHeight="1">
      <c r="A37" s="133"/>
      <c r="B37" s="79"/>
      <c r="C37" s="121"/>
      <c r="D37" s="134" t="s">
        <v>229</v>
      </c>
      <c r="E37" s="95">
        <v>100</v>
      </c>
      <c r="F37" s="45"/>
      <c r="G37" s="45"/>
      <c r="H37" s="45"/>
      <c r="I37" s="45"/>
      <c r="J37" s="45">
        <f t="shared" si="0"/>
        <v>100</v>
      </c>
      <c r="K37" s="45">
        <f t="shared" si="1"/>
        <v>1</v>
      </c>
      <c r="L37" s="4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7.75" customHeight="1">
      <c r="A38" s="133"/>
      <c r="B38" s="79"/>
      <c r="C38" s="121"/>
      <c r="D38" s="134" t="s">
        <v>234</v>
      </c>
      <c r="E38" s="95">
        <v>100</v>
      </c>
      <c r="F38" s="45"/>
      <c r="G38" s="45"/>
      <c r="H38" s="45"/>
      <c r="I38" s="45"/>
      <c r="J38" s="45">
        <f t="shared" si="0"/>
        <v>100</v>
      </c>
      <c r="K38" s="45">
        <f t="shared" si="1"/>
        <v>1</v>
      </c>
      <c r="L38" s="4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7.75" customHeight="1">
      <c r="A39" s="133"/>
      <c r="B39" s="79"/>
      <c r="C39" s="121"/>
      <c r="D39" s="134" t="s">
        <v>236</v>
      </c>
      <c r="E39" s="95">
        <v>100</v>
      </c>
      <c r="F39" s="45"/>
      <c r="G39" s="45"/>
      <c r="H39" s="45"/>
      <c r="I39" s="45"/>
      <c r="J39" s="45">
        <f t="shared" si="0"/>
        <v>100</v>
      </c>
      <c r="K39" s="45">
        <f t="shared" si="1"/>
        <v>1</v>
      </c>
      <c r="L39" s="4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7.75" customHeight="1">
      <c r="A40" s="133"/>
      <c r="B40" s="79"/>
      <c r="C40" s="121"/>
      <c r="D40" s="134" t="s">
        <v>241</v>
      </c>
      <c r="E40" s="95">
        <v>100</v>
      </c>
      <c r="F40" s="45"/>
      <c r="G40" s="45"/>
      <c r="H40" s="45"/>
      <c r="I40" s="45"/>
      <c r="J40" s="45">
        <f t="shared" si="0"/>
        <v>100</v>
      </c>
      <c r="K40" s="45">
        <f t="shared" si="1"/>
        <v>1</v>
      </c>
      <c r="L40" s="4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7.75" customHeight="1">
      <c r="A41" s="133"/>
      <c r="B41" s="79"/>
      <c r="C41" s="121"/>
      <c r="D41" s="134" t="s">
        <v>243</v>
      </c>
      <c r="E41" s="95">
        <v>100</v>
      </c>
      <c r="F41" s="45"/>
      <c r="G41" s="45"/>
      <c r="H41" s="45"/>
      <c r="I41" s="45"/>
      <c r="J41" s="45">
        <f t="shared" si="0"/>
        <v>100</v>
      </c>
      <c r="K41" s="45">
        <f t="shared" si="1"/>
        <v>1</v>
      </c>
      <c r="L41" s="4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7.75" customHeight="1">
      <c r="A42" s="133"/>
      <c r="B42" s="79"/>
      <c r="C42" s="121"/>
      <c r="D42" s="134" t="s">
        <v>246</v>
      </c>
      <c r="E42" s="95">
        <v>100</v>
      </c>
      <c r="F42" s="45"/>
      <c r="G42" s="45"/>
      <c r="H42" s="45"/>
      <c r="I42" s="45"/>
      <c r="J42" s="45">
        <f t="shared" si="0"/>
        <v>100</v>
      </c>
      <c r="K42" s="45">
        <f t="shared" si="1"/>
        <v>1</v>
      </c>
      <c r="L42" s="4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7.75" customHeight="1">
      <c r="A43" s="133"/>
      <c r="B43" s="79"/>
      <c r="C43" s="121"/>
      <c r="D43" s="134" t="s">
        <v>249</v>
      </c>
      <c r="E43" s="95">
        <v>100</v>
      </c>
      <c r="F43" s="45"/>
      <c r="G43" s="45"/>
      <c r="H43" s="45"/>
      <c r="I43" s="45"/>
      <c r="J43" s="45">
        <f t="shared" si="0"/>
        <v>100</v>
      </c>
      <c r="K43" s="45">
        <f t="shared" si="1"/>
        <v>1</v>
      </c>
      <c r="L43" s="4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7.75" customHeight="1">
      <c r="A44" s="133"/>
      <c r="B44" s="79"/>
      <c r="C44" s="121"/>
      <c r="D44" s="134" t="s">
        <v>253</v>
      </c>
      <c r="E44" s="95">
        <v>100</v>
      </c>
      <c r="F44" s="45"/>
      <c r="G44" s="45"/>
      <c r="H44" s="45"/>
      <c r="I44" s="45"/>
      <c r="J44" s="45">
        <f t="shared" si="0"/>
        <v>100</v>
      </c>
      <c r="K44" s="45">
        <f t="shared" si="1"/>
        <v>1</v>
      </c>
      <c r="L44" s="4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7.75" customHeight="1">
      <c r="A45" s="133"/>
      <c r="B45" s="79"/>
      <c r="C45" s="121"/>
      <c r="D45" s="134" t="s">
        <v>256</v>
      </c>
      <c r="E45" s="95">
        <v>100</v>
      </c>
      <c r="F45" s="45"/>
      <c r="G45" s="45"/>
      <c r="H45" s="45"/>
      <c r="I45" s="45"/>
      <c r="J45" s="45">
        <f t="shared" si="0"/>
        <v>100</v>
      </c>
      <c r="K45" s="45">
        <f t="shared" si="1"/>
        <v>1</v>
      </c>
      <c r="L45" s="4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7.75" customHeight="1">
      <c r="A46" s="133"/>
      <c r="B46" s="79"/>
      <c r="C46" s="121"/>
      <c r="D46" s="134" t="s">
        <v>259</v>
      </c>
      <c r="E46" s="95">
        <v>100</v>
      </c>
      <c r="F46" s="45"/>
      <c r="G46" s="45"/>
      <c r="H46" s="45"/>
      <c r="I46" s="45"/>
      <c r="J46" s="45">
        <f t="shared" si="0"/>
        <v>100</v>
      </c>
      <c r="K46" s="45">
        <f t="shared" si="1"/>
        <v>1</v>
      </c>
      <c r="L46" s="4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7.75" customHeight="1">
      <c r="A47" s="133"/>
      <c r="B47" s="79"/>
      <c r="C47" s="121"/>
      <c r="D47" s="134" t="s">
        <v>261</v>
      </c>
      <c r="E47" s="95">
        <v>100</v>
      </c>
      <c r="F47" s="45"/>
      <c r="G47" s="45"/>
      <c r="H47" s="45"/>
      <c r="I47" s="45"/>
      <c r="J47" s="45">
        <f t="shared" si="0"/>
        <v>100</v>
      </c>
      <c r="K47" s="45">
        <f t="shared" si="1"/>
        <v>1</v>
      </c>
      <c r="L47" s="4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7.75" customHeight="1">
      <c r="A48" s="133"/>
      <c r="B48" s="79"/>
      <c r="C48" s="121"/>
      <c r="D48" s="134" t="s">
        <v>263</v>
      </c>
      <c r="E48" s="95">
        <v>100</v>
      </c>
      <c r="F48" s="45"/>
      <c r="G48" s="45"/>
      <c r="H48" s="45"/>
      <c r="I48" s="45"/>
      <c r="J48" s="45">
        <f t="shared" si="0"/>
        <v>100</v>
      </c>
      <c r="K48" s="45">
        <f t="shared" si="1"/>
        <v>1</v>
      </c>
      <c r="L48" s="4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7.75" customHeight="1">
      <c r="A49" s="133"/>
      <c r="B49" s="79"/>
      <c r="C49" s="121"/>
      <c r="D49" s="134" t="s">
        <v>265</v>
      </c>
      <c r="E49" s="95">
        <v>100</v>
      </c>
      <c r="F49" s="45"/>
      <c r="G49" s="45"/>
      <c r="H49" s="45"/>
      <c r="I49" s="45"/>
      <c r="J49" s="45">
        <f t="shared" si="0"/>
        <v>100</v>
      </c>
      <c r="K49" s="45">
        <f t="shared" si="1"/>
        <v>1</v>
      </c>
      <c r="L49" s="4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7.75" customHeight="1">
      <c r="A50" s="133"/>
      <c r="B50" s="79"/>
      <c r="C50" s="121"/>
      <c r="D50" s="134" t="s">
        <v>269</v>
      </c>
      <c r="E50" s="95">
        <v>100</v>
      </c>
      <c r="F50" s="45"/>
      <c r="G50" s="45"/>
      <c r="H50" s="45"/>
      <c r="I50" s="45"/>
      <c r="J50" s="45">
        <f t="shared" si="0"/>
        <v>100</v>
      </c>
      <c r="K50" s="45">
        <f t="shared" si="1"/>
        <v>1</v>
      </c>
      <c r="L50" s="4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7.75" customHeight="1">
      <c r="A51" s="133"/>
      <c r="B51" s="79"/>
      <c r="C51" s="121"/>
      <c r="D51" s="134" t="s">
        <v>274</v>
      </c>
      <c r="E51" s="95">
        <v>100</v>
      </c>
      <c r="F51" s="45"/>
      <c r="G51" s="45"/>
      <c r="H51" s="45"/>
      <c r="I51" s="45"/>
      <c r="J51" s="45">
        <f t="shared" si="0"/>
        <v>100</v>
      </c>
      <c r="K51" s="45">
        <f t="shared" si="1"/>
        <v>1</v>
      </c>
      <c r="L51" s="4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7.75" customHeight="1">
      <c r="A52" s="133"/>
      <c r="B52" s="79"/>
      <c r="C52" s="121"/>
      <c r="D52" s="134" t="s">
        <v>277</v>
      </c>
      <c r="E52" s="95">
        <v>100</v>
      </c>
      <c r="F52" s="45"/>
      <c r="G52" s="45"/>
      <c r="H52" s="45"/>
      <c r="I52" s="45"/>
      <c r="J52" s="45">
        <f t="shared" si="0"/>
        <v>100</v>
      </c>
      <c r="K52" s="45">
        <f t="shared" si="1"/>
        <v>1</v>
      </c>
      <c r="L52" s="4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7.75" customHeight="1">
      <c r="A53" s="133"/>
      <c r="B53" s="79"/>
      <c r="C53" s="121"/>
      <c r="D53" s="134" t="s">
        <v>279</v>
      </c>
      <c r="E53" s="95">
        <v>100</v>
      </c>
      <c r="F53" s="45"/>
      <c r="G53" s="45"/>
      <c r="H53" s="45"/>
      <c r="I53" s="45"/>
      <c r="J53" s="45">
        <f t="shared" si="0"/>
        <v>100</v>
      </c>
      <c r="K53" s="45">
        <f t="shared" si="1"/>
        <v>1</v>
      </c>
      <c r="L53" s="4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7.75" customHeight="1">
      <c r="A54" s="133"/>
      <c r="B54" s="79"/>
      <c r="C54" s="121"/>
      <c r="D54" s="134" t="s">
        <v>283</v>
      </c>
      <c r="E54" s="95">
        <v>100</v>
      </c>
      <c r="F54" s="45"/>
      <c r="G54" s="45"/>
      <c r="H54" s="45"/>
      <c r="I54" s="45"/>
      <c r="J54" s="45">
        <f t="shared" si="0"/>
        <v>100</v>
      </c>
      <c r="K54" s="45">
        <f t="shared" si="1"/>
        <v>1</v>
      </c>
      <c r="L54" s="4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7.75" customHeight="1">
      <c r="A55" s="133"/>
      <c r="B55" s="79"/>
      <c r="C55" s="121"/>
      <c r="D55" s="134" t="s">
        <v>285</v>
      </c>
      <c r="E55" s="95">
        <v>100</v>
      </c>
      <c r="F55" s="45"/>
      <c r="G55" s="45"/>
      <c r="H55" s="45"/>
      <c r="I55" s="45"/>
      <c r="J55" s="45">
        <f t="shared" si="0"/>
        <v>100</v>
      </c>
      <c r="K55" s="45">
        <f t="shared" si="1"/>
        <v>1</v>
      </c>
      <c r="L55" s="4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7.75" customHeight="1">
      <c r="A56" s="133"/>
      <c r="B56" s="79"/>
      <c r="C56" s="121"/>
      <c r="D56" s="134" t="s">
        <v>287</v>
      </c>
      <c r="E56" s="95">
        <v>100</v>
      </c>
      <c r="F56" s="45"/>
      <c r="G56" s="45"/>
      <c r="H56" s="45"/>
      <c r="I56" s="45"/>
      <c r="J56" s="45">
        <f t="shared" si="0"/>
        <v>100</v>
      </c>
      <c r="K56" s="45">
        <f t="shared" si="1"/>
        <v>1</v>
      </c>
      <c r="L56" s="4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7.75" customHeight="1">
      <c r="A57" s="133"/>
      <c r="B57" s="79"/>
      <c r="C57" s="121"/>
      <c r="D57" s="134" t="s">
        <v>289</v>
      </c>
      <c r="E57" s="95">
        <v>100</v>
      </c>
      <c r="F57" s="45"/>
      <c r="G57" s="45"/>
      <c r="H57" s="45"/>
      <c r="I57" s="45"/>
      <c r="J57" s="45">
        <f t="shared" si="0"/>
        <v>100</v>
      </c>
      <c r="K57" s="45">
        <f t="shared" si="1"/>
        <v>1</v>
      </c>
      <c r="L57" s="4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7.75" customHeight="1">
      <c r="A58" s="133"/>
      <c r="B58" s="79"/>
      <c r="C58" s="121"/>
      <c r="D58" s="134" t="s">
        <v>291</v>
      </c>
      <c r="E58" s="95">
        <v>100</v>
      </c>
      <c r="F58" s="45"/>
      <c r="G58" s="45"/>
      <c r="H58" s="45"/>
      <c r="I58" s="45"/>
      <c r="J58" s="45">
        <f t="shared" si="0"/>
        <v>100</v>
      </c>
      <c r="K58" s="45">
        <f t="shared" si="1"/>
        <v>1</v>
      </c>
      <c r="L58" s="4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7.75" customHeight="1">
      <c r="A59" s="133"/>
      <c r="B59" s="79"/>
      <c r="C59" s="121"/>
      <c r="D59" s="134" t="s">
        <v>293</v>
      </c>
      <c r="E59" s="95">
        <v>100</v>
      </c>
      <c r="F59" s="45"/>
      <c r="G59" s="45"/>
      <c r="H59" s="45"/>
      <c r="I59" s="45"/>
      <c r="J59" s="45">
        <f t="shared" si="0"/>
        <v>100</v>
      </c>
      <c r="K59" s="45">
        <f t="shared" si="1"/>
        <v>1</v>
      </c>
      <c r="L59" s="4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7.75" customHeight="1">
      <c r="A60" s="133"/>
      <c r="B60" s="79"/>
      <c r="C60" s="121"/>
      <c r="D60" s="134" t="s">
        <v>295</v>
      </c>
      <c r="E60" s="95">
        <v>100</v>
      </c>
      <c r="F60" s="45"/>
      <c r="G60" s="45"/>
      <c r="H60" s="45"/>
      <c r="I60" s="45"/>
      <c r="J60" s="45">
        <f t="shared" si="0"/>
        <v>100</v>
      </c>
      <c r="K60" s="45">
        <f t="shared" si="1"/>
        <v>1</v>
      </c>
      <c r="L60" s="4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7.75" customHeight="1">
      <c r="A61" s="133"/>
      <c r="B61" s="79"/>
      <c r="C61" s="121"/>
      <c r="D61" s="134" t="s">
        <v>297</v>
      </c>
      <c r="E61" s="95">
        <v>100</v>
      </c>
      <c r="F61" s="45"/>
      <c r="G61" s="45"/>
      <c r="H61" s="45"/>
      <c r="I61" s="45"/>
      <c r="J61" s="45">
        <f t="shared" si="0"/>
        <v>100</v>
      </c>
      <c r="K61" s="45">
        <f t="shared" si="1"/>
        <v>1</v>
      </c>
      <c r="L61" s="4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7.75" customHeight="1">
      <c r="A62" s="133"/>
      <c r="B62" s="79"/>
      <c r="C62" s="121"/>
      <c r="D62" s="134" t="s">
        <v>299</v>
      </c>
      <c r="E62" s="95">
        <v>100</v>
      </c>
      <c r="F62" s="45"/>
      <c r="G62" s="45"/>
      <c r="H62" s="45"/>
      <c r="I62" s="45"/>
      <c r="J62" s="45">
        <f t="shared" si="0"/>
        <v>100</v>
      </c>
      <c r="K62" s="45">
        <f t="shared" si="1"/>
        <v>1</v>
      </c>
      <c r="L62" s="4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7.75" customHeight="1">
      <c r="A63" s="133"/>
      <c r="B63" s="79"/>
      <c r="C63" s="121"/>
      <c r="D63" s="134" t="s">
        <v>301</v>
      </c>
      <c r="E63" s="95">
        <v>100</v>
      </c>
      <c r="F63" s="45"/>
      <c r="G63" s="45"/>
      <c r="H63" s="45"/>
      <c r="I63" s="45"/>
      <c r="J63" s="45">
        <f t="shared" si="0"/>
        <v>100</v>
      </c>
      <c r="K63" s="45">
        <f t="shared" si="1"/>
        <v>1</v>
      </c>
      <c r="L63" s="4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7.75" customHeight="1">
      <c r="A64" s="133"/>
      <c r="B64" s="79"/>
      <c r="C64" s="121"/>
      <c r="D64" s="134" t="s">
        <v>302</v>
      </c>
      <c r="E64" s="95">
        <v>100</v>
      </c>
      <c r="F64" s="45"/>
      <c r="G64" s="45"/>
      <c r="H64" s="45"/>
      <c r="I64" s="45"/>
      <c r="J64" s="45">
        <f t="shared" si="0"/>
        <v>100</v>
      </c>
      <c r="K64" s="45">
        <f t="shared" si="1"/>
        <v>1</v>
      </c>
      <c r="L64" s="4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7.75" customHeight="1">
      <c r="A65" s="133"/>
      <c r="B65" s="79"/>
      <c r="C65" s="121"/>
      <c r="D65" s="134" t="s">
        <v>304</v>
      </c>
      <c r="E65" s="95">
        <v>100</v>
      </c>
      <c r="F65" s="45"/>
      <c r="G65" s="45"/>
      <c r="H65" s="45"/>
      <c r="I65" s="45"/>
      <c r="J65" s="45">
        <f t="shared" si="0"/>
        <v>100</v>
      </c>
      <c r="K65" s="45">
        <f t="shared" si="1"/>
        <v>1</v>
      </c>
      <c r="L65" s="4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7.75" customHeight="1">
      <c r="A66" s="133"/>
      <c r="B66" s="79"/>
      <c r="C66" s="121"/>
      <c r="D66" s="134" t="s">
        <v>306</v>
      </c>
      <c r="E66" s="95">
        <v>100</v>
      </c>
      <c r="F66" s="45"/>
      <c r="G66" s="45"/>
      <c r="H66" s="45"/>
      <c r="I66" s="45"/>
      <c r="J66" s="45">
        <f t="shared" si="0"/>
        <v>100</v>
      </c>
      <c r="K66" s="45">
        <f t="shared" si="1"/>
        <v>1</v>
      </c>
      <c r="L66" s="4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7.75" customHeight="1">
      <c r="A67" s="133"/>
      <c r="B67" s="79"/>
      <c r="C67" s="121"/>
      <c r="D67" s="134" t="s">
        <v>309</v>
      </c>
      <c r="E67" s="95">
        <v>100</v>
      </c>
      <c r="F67" s="45"/>
      <c r="G67" s="45"/>
      <c r="H67" s="45"/>
      <c r="I67" s="45"/>
      <c r="J67" s="45">
        <f t="shared" si="0"/>
        <v>100</v>
      </c>
      <c r="K67" s="45">
        <f t="shared" si="1"/>
        <v>1</v>
      </c>
      <c r="L67" s="4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7.75" customHeight="1">
      <c r="A68" s="133"/>
      <c r="B68" s="79"/>
      <c r="C68" s="121"/>
      <c r="D68" s="80" t="s">
        <v>41</v>
      </c>
      <c r="E68" s="45"/>
      <c r="F68" s="45"/>
      <c r="G68" s="45"/>
      <c r="H68" s="45"/>
      <c r="I68" s="45"/>
      <c r="J68" s="45">
        <f>SUM(J27:J67)</f>
        <v>4100</v>
      </c>
      <c r="K68" s="45" t="e">
        <f t="shared" si="1"/>
        <v>#DIV/0!</v>
      </c>
      <c r="L68" s="4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7.75" customHeight="1">
      <c r="A69" s="406"/>
      <c r="B69" s="440"/>
      <c r="C69" s="441"/>
      <c r="D69" s="442"/>
      <c r="E69" s="139"/>
      <c r="F69" s="139"/>
      <c r="G69" s="139"/>
      <c r="H69" s="141"/>
      <c r="I69" s="141"/>
      <c r="J69" s="141"/>
      <c r="K69" s="94"/>
      <c r="L69" s="94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7.75" customHeight="1">
      <c r="A70" s="292" t="s">
        <v>597</v>
      </c>
      <c r="B70" s="1133" t="s">
        <v>598</v>
      </c>
      <c r="C70" s="1134"/>
      <c r="D70" s="1145"/>
      <c r="E70" s="53"/>
      <c r="F70" s="53"/>
      <c r="G70" s="53"/>
      <c r="H70" s="209"/>
      <c r="I70" s="209"/>
      <c r="J70" s="209"/>
      <c r="K70" s="53"/>
      <c r="L70" s="94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7.75" customHeight="1">
      <c r="A71" s="267" t="s">
        <v>583</v>
      </c>
      <c r="B71" s="1146" t="s">
        <v>599</v>
      </c>
      <c r="C71" s="1122"/>
      <c r="D71" s="1130"/>
      <c r="E71" s="70"/>
      <c r="F71" s="70"/>
      <c r="G71" s="70"/>
      <c r="H71" s="71"/>
      <c r="I71" s="71"/>
      <c r="J71" s="71"/>
      <c r="K71" s="71"/>
      <c r="L71" s="94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7.75" customHeight="1">
      <c r="A72" s="267" t="s">
        <v>585</v>
      </c>
      <c r="B72" s="120" t="s">
        <v>600</v>
      </c>
      <c r="C72" s="373"/>
      <c r="D72" s="385"/>
      <c r="E72" s="70"/>
      <c r="F72" s="70"/>
      <c r="G72" s="70"/>
      <c r="H72" s="71"/>
      <c r="I72" s="71"/>
      <c r="J72" s="71"/>
      <c r="K72" s="94"/>
      <c r="L72" s="94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7.75" customHeight="1">
      <c r="A73" s="323"/>
      <c r="B73" s="79" t="s">
        <v>587</v>
      </c>
      <c r="C73" s="436">
        <v>0.8</v>
      </c>
      <c r="D73" s="225"/>
      <c r="E73" s="70"/>
      <c r="F73" s="70"/>
      <c r="G73" s="70"/>
      <c r="H73" s="71"/>
      <c r="I73" s="71"/>
      <c r="J73" s="71"/>
      <c r="K73" s="73"/>
      <c r="L73" s="73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7.75" customHeight="1">
      <c r="A74" s="323"/>
      <c r="B74" s="79" t="s">
        <v>588</v>
      </c>
      <c r="C74" s="436">
        <v>0.8</v>
      </c>
      <c r="D74" s="443"/>
      <c r="E74" s="70"/>
      <c r="F74" s="70"/>
      <c r="G74" s="70"/>
      <c r="H74" s="71"/>
      <c r="I74" s="71"/>
      <c r="J74" s="71"/>
      <c r="K74" s="71"/>
      <c r="L74" s="71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7.75" customHeight="1">
      <c r="A75" s="323"/>
      <c r="B75" s="79" t="s">
        <v>589</v>
      </c>
      <c r="C75" s="436">
        <v>0.8</v>
      </c>
      <c r="D75" s="443"/>
      <c r="E75" s="70"/>
      <c r="F75" s="70"/>
      <c r="G75" s="70"/>
      <c r="H75" s="71"/>
      <c r="I75" s="71"/>
      <c r="J75" s="71"/>
      <c r="K75" s="71"/>
      <c r="L75" s="71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7.75" customHeight="1">
      <c r="A76" s="323"/>
      <c r="B76" s="79" t="s">
        <v>590</v>
      </c>
      <c r="C76" s="436">
        <v>0.8</v>
      </c>
      <c r="D76" s="443"/>
      <c r="E76" s="70"/>
      <c r="F76" s="70"/>
      <c r="G76" s="70"/>
      <c r="H76" s="71"/>
      <c r="I76" s="71"/>
      <c r="J76" s="71"/>
      <c r="K76" s="71"/>
      <c r="L76" s="71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7.75" customHeight="1">
      <c r="A77" s="133"/>
      <c r="B77" s="79"/>
      <c r="C77" s="121"/>
      <c r="D77" s="134" t="s">
        <v>202</v>
      </c>
      <c r="E77" s="95">
        <v>80</v>
      </c>
      <c r="F77" s="45"/>
      <c r="G77" s="45"/>
      <c r="H77" s="45"/>
      <c r="I77" s="45"/>
      <c r="J77" s="45">
        <f t="shared" ref="J77:J117" si="2">SUM(E77:I77)</f>
        <v>80</v>
      </c>
      <c r="K77" s="45">
        <f t="shared" ref="K77:K118" si="3">J77/E77</f>
        <v>1</v>
      </c>
      <c r="L77" s="4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7.75" customHeight="1">
      <c r="A78" s="133"/>
      <c r="B78" s="79"/>
      <c r="C78" s="121"/>
      <c r="D78" s="134" t="s">
        <v>205</v>
      </c>
      <c r="E78" s="95">
        <v>80</v>
      </c>
      <c r="F78" s="45"/>
      <c r="G78" s="45"/>
      <c r="H78" s="45"/>
      <c r="I78" s="45"/>
      <c r="J78" s="45">
        <f t="shared" si="2"/>
        <v>80</v>
      </c>
      <c r="K78" s="45">
        <f t="shared" si="3"/>
        <v>1</v>
      </c>
      <c r="L78" s="4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7.75" customHeight="1">
      <c r="A79" s="133"/>
      <c r="B79" s="79"/>
      <c r="C79" s="121"/>
      <c r="D79" s="134" t="s">
        <v>210</v>
      </c>
      <c r="E79" s="95">
        <v>80</v>
      </c>
      <c r="F79" s="45"/>
      <c r="G79" s="45"/>
      <c r="H79" s="45"/>
      <c r="I79" s="45"/>
      <c r="J79" s="45">
        <f t="shared" si="2"/>
        <v>80</v>
      </c>
      <c r="K79" s="45">
        <f t="shared" si="3"/>
        <v>1</v>
      </c>
      <c r="L79" s="4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7.75" customHeight="1">
      <c r="A80" s="133"/>
      <c r="B80" s="79"/>
      <c r="C80" s="121"/>
      <c r="D80" s="134" t="s">
        <v>213</v>
      </c>
      <c r="E80" s="95">
        <v>80</v>
      </c>
      <c r="F80" s="45"/>
      <c r="G80" s="45"/>
      <c r="H80" s="45"/>
      <c r="I80" s="45"/>
      <c r="J80" s="45">
        <f t="shared" si="2"/>
        <v>80</v>
      </c>
      <c r="K80" s="45">
        <f t="shared" si="3"/>
        <v>1</v>
      </c>
      <c r="L80" s="4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7.75" customHeight="1">
      <c r="A81" s="133"/>
      <c r="B81" s="79"/>
      <c r="C81" s="121"/>
      <c r="D81" s="134" t="s">
        <v>216</v>
      </c>
      <c r="E81" s="95">
        <v>80</v>
      </c>
      <c r="F81" s="45"/>
      <c r="G81" s="45"/>
      <c r="H81" s="45"/>
      <c r="I81" s="45"/>
      <c r="J81" s="45">
        <f t="shared" si="2"/>
        <v>80</v>
      </c>
      <c r="K81" s="45">
        <f t="shared" si="3"/>
        <v>1</v>
      </c>
      <c r="L81" s="4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7.75" customHeight="1">
      <c r="A82" s="133"/>
      <c r="B82" s="79"/>
      <c r="C82" s="121"/>
      <c r="D82" s="134" t="s">
        <v>218</v>
      </c>
      <c r="E82" s="95">
        <v>80</v>
      </c>
      <c r="F82" s="45"/>
      <c r="G82" s="45"/>
      <c r="H82" s="45"/>
      <c r="I82" s="45"/>
      <c r="J82" s="45">
        <f t="shared" si="2"/>
        <v>80</v>
      </c>
      <c r="K82" s="45">
        <f t="shared" si="3"/>
        <v>1</v>
      </c>
      <c r="L82" s="4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7.75" customHeight="1">
      <c r="A83" s="133"/>
      <c r="B83" s="79"/>
      <c r="C83" s="121"/>
      <c r="D83" s="134" t="s">
        <v>220</v>
      </c>
      <c r="E83" s="95">
        <v>80</v>
      </c>
      <c r="F83" s="45"/>
      <c r="G83" s="45"/>
      <c r="H83" s="45"/>
      <c r="I83" s="45"/>
      <c r="J83" s="45">
        <f t="shared" si="2"/>
        <v>80</v>
      </c>
      <c r="K83" s="45">
        <f t="shared" si="3"/>
        <v>1</v>
      </c>
      <c r="L83" s="4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7.75" customHeight="1">
      <c r="A84" s="133"/>
      <c r="B84" s="79"/>
      <c r="C84" s="121"/>
      <c r="D84" s="134" t="s">
        <v>223</v>
      </c>
      <c r="E84" s="95">
        <v>80</v>
      </c>
      <c r="F84" s="45"/>
      <c r="G84" s="45"/>
      <c r="H84" s="45"/>
      <c r="I84" s="45"/>
      <c r="J84" s="45">
        <f t="shared" si="2"/>
        <v>80</v>
      </c>
      <c r="K84" s="45">
        <f t="shared" si="3"/>
        <v>1</v>
      </c>
      <c r="L84" s="4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7.75" customHeight="1">
      <c r="A85" s="133"/>
      <c r="B85" s="79"/>
      <c r="C85" s="121"/>
      <c r="D85" s="134" t="s">
        <v>225</v>
      </c>
      <c r="E85" s="95">
        <v>80</v>
      </c>
      <c r="F85" s="45"/>
      <c r="G85" s="45"/>
      <c r="H85" s="45"/>
      <c r="I85" s="45"/>
      <c r="J85" s="45">
        <f t="shared" si="2"/>
        <v>80</v>
      </c>
      <c r="K85" s="45">
        <f t="shared" si="3"/>
        <v>1</v>
      </c>
      <c r="L85" s="4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7.75" customHeight="1">
      <c r="A86" s="133"/>
      <c r="B86" s="79"/>
      <c r="C86" s="121"/>
      <c r="D86" s="134" t="s">
        <v>227</v>
      </c>
      <c r="E86" s="95">
        <v>80</v>
      </c>
      <c r="F86" s="45"/>
      <c r="G86" s="45"/>
      <c r="H86" s="45"/>
      <c r="I86" s="45"/>
      <c r="J86" s="45">
        <f t="shared" si="2"/>
        <v>80</v>
      </c>
      <c r="K86" s="45">
        <f t="shared" si="3"/>
        <v>1</v>
      </c>
      <c r="L86" s="4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7.75" customHeight="1">
      <c r="A87" s="133"/>
      <c r="B87" s="79"/>
      <c r="C87" s="121"/>
      <c r="D87" s="134" t="s">
        <v>229</v>
      </c>
      <c r="E87" s="95">
        <v>80</v>
      </c>
      <c r="F87" s="45"/>
      <c r="G87" s="45"/>
      <c r="H87" s="45"/>
      <c r="I87" s="45"/>
      <c r="J87" s="45">
        <f t="shared" si="2"/>
        <v>80</v>
      </c>
      <c r="K87" s="45">
        <f t="shared" si="3"/>
        <v>1</v>
      </c>
      <c r="L87" s="4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7.75" customHeight="1">
      <c r="A88" s="133"/>
      <c r="B88" s="79"/>
      <c r="C88" s="121"/>
      <c r="D88" s="134" t="s">
        <v>234</v>
      </c>
      <c r="E88" s="95">
        <v>80</v>
      </c>
      <c r="F88" s="45"/>
      <c r="G88" s="45"/>
      <c r="H88" s="45"/>
      <c r="I88" s="45"/>
      <c r="J88" s="45">
        <f t="shared" si="2"/>
        <v>80</v>
      </c>
      <c r="K88" s="45">
        <f t="shared" si="3"/>
        <v>1</v>
      </c>
      <c r="L88" s="4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7.75" customHeight="1">
      <c r="A89" s="133"/>
      <c r="B89" s="79"/>
      <c r="C89" s="121"/>
      <c r="D89" s="134" t="s">
        <v>236</v>
      </c>
      <c r="E89" s="95">
        <v>80</v>
      </c>
      <c r="F89" s="45"/>
      <c r="G89" s="45"/>
      <c r="H89" s="45"/>
      <c r="I89" s="45"/>
      <c r="J89" s="45">
        <f t="shared" si="2"/>
        <v>80</v>
      </c>
      <c r="K89" s="45">
        <f t="shared" si="3"/>
        <v>1</v>
      </c>
      <c r="L89" s="4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7.75" customHeight="1">
      <c r="A90" s="133"/>
      <c r="B90" s="79"/>
      <c r="C90" s="121"/>
      <c r="D90" s="134" t="s">
        <v>241</v>
      </c>
      <c r="E90" s="95">
        <v>80</v>
      </c>
      <c r="F90" s="45"/>
      <c r="G90" s="45"/>
      <c r="H90" s="45"/>
      <c r="I90" s="45"/>
      <c r="J90" s="45">
        <f t="shared" si="2"/>
        <v>80</v>
      </c>
      <c r="K90" s="45">
        <f t="shared" si="3"/>
        <v>1</v>
      </c>
      <c r="L90" s="4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7.75" customHeight="1">
      <c r="A91" s="133"/>
      <c r="B91" s="79"/>
      <c r="C91" s="121"/>
      <c r="D91" s="134" t="s">
        <v>243</v>
      </c>
      <c r="E91" s="95">
        <v>80</v>
      </c>
      <c r="F91" s="45"/>
      <c r="G91" s="45"/>
      <c r="H91" s="45"/>
      <c r="I91" s="45"/>
      <c r="J91" s="45">
        <f t="shared" si="2"/>
        <v>80</v>
      </c>
      <c r="K91" s="45">
        <f t="shared" si="3"/>
        <v>1</v>
      </c>
      <c r="L91" s="4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7.75" customHeight="1">
      <c r="A92" s="133"/>
      <c r="B92" s="79"/>
      <c r="C92" s="121"/>
      <c r="D92" s="134" t="s">
        <v>246</v>
      </c>
      <c r="E92" s="95">
        <v>80</v>
      </c>
      <c r="F92" s="45"/>
      <c r="G92" s="45"/>
      <c r="H92" s="45"/>
      <c r="I92" s="45"/>
      <c r="J92" s="45">
        <f t="shared" si="2"/>
        <v>80</v>
      </c>
      <c r="K92" s="45">
        <f t="shared" si="3"/>
        <v>1</v>
      </c>
      <c r="L92" s="4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7.75" customHeight="1">
      <c r="A93" s="133"/>
      <c r="B93" s="79"/>
      <c r="C93" s="121"/>
      <c r="D93" s="134" t="s">
        <v>249</v>
      </c>
      <c r="E93" s="95">
        <v>80</v>
      </c>
      <c r="F93" s="45"/>
      <c r="G93" s="45"/>
      <c r="H93" s="45"/>
      <c r="I93" s="45"/>
      <c r="J93" s="45">
        <f t="shared" si="2"/>
        <v>80</v>
      </c>
      <c r="K93" s="45">
        <f t="shared" si="3"/>
        <v>1</v>
      </c>
      <c r="L93" s="4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7.75" customHeight="1">
      <c r="A94" s="133"/>
      <c r="B94" s="79"/>
      <c r="C94" s="121"/>
      <c r="D94" s="134" t="s">
        <v>253</v>
      </c>
      <c r="E94" s="95">
        <v>80</v>
      </c>
      <c r="F94" s="45"/>
      <c r="G94" s="45"/>
      <c r="H94" s="45"/>
      <c r="I94" s="45"/>
      <c r="J94" s="45">
        <f t="shared" si="2"/>
        <v>80</v>
      </c>
      <c r="K94" s="45">
        <f t="shared" si="3"/>
        <v>1</v>
      </c>
      <c r="L94" s="4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7.75" customHeight="1">
      <c r="A95" s="133"/>
      <c r="B95" s="79"/>
      <c r="C95" s="121"/>
      <c r="D95" s="134" t="s">
        <v>256</v>
      </c>
      <c r="E95" s="95">
        <v>80</v>
      </c>
      <c r="F95" s="45"/>
      <c r="G95" s="45"/>
      <c r="H95" s="45"/>
      <c r="I95" s="45"/>
      <c r="J95" s="45">
        <f t="shared" si="2"/>
        <v>80</v>
      </c>
      <c r="K95" s="45">
        <f t="shared" si="3"/>
        <v>1</v>
      </c>
      <c r="L95" s="4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7.75" customHeight="1">
      <c r="A96" s="133"/>
      <c r="B96" s="79"/>
      <c r="C96" s="121"/>
      <c r="D96" s="134" t="s">
        <v>259</v>
      </c>
      <c r="E96" s="95">
        <v>80</v>
      </c>
      <c r="F96" s="45"/>
      <c r="G96" s="45"/>
      <c r="H96" s="45"/>
      <c r="I96" s="45"/>
      <c r="J96" s="45">
        <f t="shared" si="2"/>
        <v>80</v>
      </c>
      <c r="K96" s="45">
        <f t="shared" si="3"/>
        <v>1</v>
      </c>
      <c r="L96" s="4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7.75" customHeight="1">
      <c r="A97" s="133"/>
      <c r="B97" s="79"/>
      <c r="C97" s="121"/>
      <c r="D97" s="134" t="s">
        <v>261</v>
      </c>
      <c r="E97" s="95">
        <v>80</v>
      </c>
      <c r="F97" s="45"/>
      <c r="G97" s="45"/>
      <c r="H97" s="45"/>
      <c r="I97" s="45"/>
      <c r="J97" s="45">
        <f t="shared" si="2"/>
        <v>80</v>
      </c>
      <c r="K97" s="45">
        <f t="shared" si="3"/>
        <v>1</v>
      </c>
      <c r="L97" s="4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7.75" customHeight="1">
      <c r="A98" s="133"/>
      <c r="B98" s="79"/>
      <c r="C98" s="121"/>
      <c r="D98" s="134" t="s">
        <v>263</v>
      </c>
      <c r="E98" s="95">
        <v>80</v>
      </c>
      <c r="F98" s="45"/>
      <c r="G98" s="45"/>
      <c r="H98" s="45"/>
      <c r="I98" s="45"/>
      <c r="J98" s="45">
        <f t="shared" si="2"/>
        <v>80</v>
      </c>
      <c r="K98" s="45">
        <f t="shared" si="3"/>
        <v>1</v>
      </c>
      <c r="L98" s="4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7.75" customHeight="1">
      <c r="A99" s="133"/>
      <c r="B99" s="79"/>
      <c r="C99" s="121"/>
      <c r="D99" s="134" t="s">
        <v>265</v>
      </c>
      <c r="E99" s="95">
        <v>80</v>
      </c>
      <c r="F99" s="45"/>
      <c r="G99" s="45"/>
      <c r="H99" s="45"/>
      <c r="I99" s="45"/>
      <c r="J99" s="45">
        <f t="shared" si="2"/>
        <v>80</v>
      </c>
      <c r="K99" s="45">
        <f t="shared" si="3"/>
        <v>1</v>
      </c>
      <c r="L99" s="4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7.75" customHeight="1">
      <c r="A100" s="133"/>
      <c r="B100" s="79"/>
      <c r="C100" s="121"/>
      <c r="D100" s="134" t="s">
        <v>269</v>
      </c>
      <c r="E100" s="95">
        <v>80</v>
      </c>
      <c r="F100" s="45"/>
      <c r="G100" s="45"/>
      <c r="H100" s="45"/>
      <c r="I100" s="45"/>
      <c r="J100" s="45">
        <f t="shared" si="2"/>
        <v>80</v>
      </c>
      <c r="K100" s="45">
        <f t="shared" si="3"/>
        <v>1</v>
      </c>
      <c r="L100" s="4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7.75" customHeight="1">
      <c r="A101" s="133"/>
      <c r="B101" s="79"/>
      <c r="C101" s="121"/>
      <c r="D101" s="134" t="s">
        <v>274</v>
      </c>
      <c r="E101" s="95">
        <v>80</v>
      </c>
      <c r="F101" s="45"/>
      <c r="G101" s="45"/>
      <c r="H101" s="45"/>
      <c r="I101" s="45"/>
      <c r="J101" s="45">
        <f t="shared" si="2"/>
        <v>80</v>
      </c>
      <c r="K101" s="45">
        <f t="shared" si="3"/>
        <v>1</v>
      </c>
      <c r="L101" s="4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7.75" customHeight="1">
      <c r="A102" s="133"/>
      <c r="B102" s="79"/>
      <c r="C102" s="121"/>
      <c r="D102" s="134" t="s">
        <v>277</v>
      </c>
      <c r="E102" s="95">
        <v>80</v>
      </c>
      <c r="F102" s="45"/>
      <c r="G102" s="45"/>
      <c r="H102" s="45"/>
      <c r="I102" s="45"/>
      <c r="J102" s="45">
        <f t="shared" si="2"/>
        <v>80</v>
      </c>
      <c r="K102" s="45">
        <f t="shared" si="3"/>
        <v>1</v>
      </c>
      <c r="L102" s="4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7.75" customHeight="1">
      <c r="A103" s="133"/>
      <c r="B103" s="79"/>
      <c r="C103" s="121"/>
      <c r="D103" s="134" t="s">
        <v>279</v>
      </c>
      <c r="E103" s="95">
        <v>80</v>
      </c>
      <c r="F103" s="45"/>
      <c r="G103" s="45"/>
      <c r="H103" s="45"/>
      <c r="I103" s="45"/>
      <c r="J103" s="45">
        <f t="shared" si="2"/>
        <v>80</v>
      </c>
      <c r="K103" s="45">
        <f t="shared" si="3"/>
        <v>1</v>
      </c>
      <c r="L103" s="4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7.75" customHeight="1">
      <c r="A104" s="133"/>
      <c r="B104" s="79"/>
      <c r="C104" s="121"/>
      <c r="D104" s="134" t="s">
        <v>283</v>
      </c>
      <c r="E104" s="95">
        <v>80</v>
      </c>
      <c r="F104" s="45"/>
      <c r="G104" s="45"/>
      <c r="H104" s="45"/>
      <c r="I104" s="45"/>
      <c r="J104" s="45">
        <f t="shared" si="2"/>
        <v>80</v>
      </c>
      <c r="K104" s="45">
        <f t="shared" si="3"/>
        <v>1</v>
      </c>
      <c r="L104" s="4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7.75" customHeight="1">
      <c r="A105" s="133"/>
      <c r="B105" s="79"/>
      <c r="C105" s="121"/>
      <c r="D105" s="134" t="s">
        <v>285</v>
      </c>
      <c r="E105" s="95">
        <v>80</v>
      </c>
      <c r="F105" s="45"/>
      <c r="G105" s="45"/>
      <c r="H105" s="45"/>
      <c r="I105" s="45"/>
      <c r="J105" s="45">
        <f t="shared" si="2"/>
        <v>80</v>
      </c>
      <c r="K105" s="45">
        <f t="shared" si="3"/>
        <v>1</v>
      </c>
      <c r="L105" s="4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7.75" customHeight="1">
      <c r="A106" s="133"/>
      <c r="B106" s="79"/>
      <c r="C106" s="121"/>
      <c r="D106" s="134" t="s">
        <v>287</v>
      </c>
      <c r="E106" s="95">
        <v>80</v>
      </c>
      <c r="F106" s="45"/>
      <c r="G106" s="45"/>
      <c r="H106" s="45"/>
      <c r="I106" s="45"/>
      <c r="J106" s="45">
        <f t="shared" si="2"/>
        <v>80</v>
      </c>
      <c r="K106" s="45">
        <f t="shared" si="3"/>
        <v>1</v>
      </c>
      <c r="L106" s="4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7.75" customHeight="1">
      <c r="A107" s="133"/>
      <c r="B107" s="79"/>
      <c r="C107" s="121"/>
      <c r="D107" s="134" t="s">
        <v>289</v>
      </c>
      <c r="E107" s="95">
        <v>80</v>
      </c>
      <c r="F107" s="45"/>
      <c r="G107" s="45"/>
      <c r="H107" s="45"/>
      <c r="I107" s="45"/>
      <c r="J107" s="45">
        <f t="shared" si="2"/>
        <v>80</v>
      </c>
      <c r="K107" s="45">
        <f t="shared" si="3"/>
        <v>1</v>
      </c>
      <c r="L107" s="4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7.75" customHeight="1">
      <c r="A108" s="133"/>
      <c r="B108" s="79"/>
      <c r="C108" s="121"/>
      <c r="D108" s="134" t="s">
        <v>291</v>
      </c>
      <c r="E108" s="95">
        <v>80</v>
      </c>
      <c r="F108" s="45"/>
      <c r="G108" s="45"/>
      <c r="H108" s="45"/>
      <c r="I108" s="45"/>
      <c r="J108" s="45">
        <f t="shared" si="2"/>
        <v>80</v>
      </c>
      <c r="K108" s="45">
        <f t="shared" si="3"/>
        <v>1</v>
      </c>
      <c r="L108" s="4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7.75" customHeight="1">
      <c r="A109" s="133"/>
      <c r="B109" s="79"/>
      <c r="C109" s="121"/>
      <c r="D109" s="134" t="s">
        <v>293</v>
      </c>
      <c r="E109" s="95">
        <v>80</v>
      </c>
      <c r="F109" s="45"/>
      <c r="G109" s="45"/>
      <c r="H109" s="45"/>
      <c r="I109" s="45"/>
      <c r="J109" s="45">
        <f t="shared" si="2"/>
        <v>80</v>
      </c>
      <c r="K109" s="45">
        <f t="shared" si="3"/>
        <v>1</v>
      </c>
      <c r="L109" s="4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7.75" customHeight="1">
      <c r="A110" s="133"/>
      <c r="B110" s="79"/>
      <c r="C110" s="121"/>
      <c r="D110" s="134" t="s">
        <v>295</v>
      </c>
      <c r="E110" s="95">
        <v>80</v>
      </c>
      <c r="F110" s="45"/>
      <c r="G110" s="45"/>
      <c r="H110" s="45"/>
      <c r="I110" s="45"/>
      <c r="J110" s="45">
        <f t="shared" si="2"/>
        <v>80</v>
      </c>
      <c r="K110" s="45">
        <f t="shared" si="3"/>
        <v>1</v>
      </c>
      <c r="L110" s="4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7.75" customHeight="1">
      <c r="A111" s="133"/>
      <c r="B111" s="79"/>
      <c r="C111" s="121"/>
      <c r="D111" s="134" t="s">
        <v>297</v>
      </c>
      <c r="E111" s="95">
        <v>80</v>
      </c>
      <c r="F111" s="45"/>
      <c r="G111" s="45"/>
      <c r="H111" s="45"/>
      <c r="I111" s="45"/>
      <c r="J111" s="45">
        <f t="shared" si="2"/>
        <v>80</v>
      </c>
      <c r="K111" s="45">
        <f t="shared" si="3"/>
        <v>1</v>
      </c>
      <c r="L111" s="4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7.75" customHeight="1">
      <c r="A112" s="133"/>
      <c r="B112" s="79"/>
      <c r="C112" s="121"/>
      <c r="D112" s="134" t="s">
        <v>299</v>
      </c>
      <c r="E112" s="95">
        <v>80</v>
      </c>
      <c r="F112" s="45"/>
      <c r="G112" s="45"/>
      <c r="H112" s="45"/>
      <c r="I112" s="45"/>
      <c r="J112" s="45">
        <f t="shared" si="2"/>
        <v>80</v>
      </c>
      <c r="K112" s="45">
        <f t="shared" si="3"/>
        <v>1</v>
      </c>
      <c r="L112" s="4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7.75" customHeight="1">
      <c r="A113" s="133"/>
      <c r="B113" s="79"/>
      <c r="C113" s="121"/>
      <c r="D113" s="134" t="s">
        <v>301</v>
      </c>
      <c r="E113" s="95">
        <v>80</v>
      </c>
      <c r="F113" s="45"/>
      <c r="G113" s="45"/>
      <c r="H113" s="45"/>
      <c r="I113" s="45"/>
      <c r="J113" s="45">
        <f t="shared" si="2"/>
        <v>80</v>
      </c>
      <c r="K113" s="45">
        <f t="shared" si="3"/>
        <v>1</v>
      </c>
      <c r="L113" s="4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7.75" customHeight="1">
      <c r="A114" s="133"/>
      <c r="B114" s="79"/>
      <c r="C114" s="121"/>
      <c r="D114" s="134" t="s">
        <v>302</v>
      </c>
      <c r="E114" s="95">
        <v>80</v>
      </c>
      <c r="F114" s="45"/>
      <c r="G114" s="45"/>
      <c r="H114" s="45"/>
      <c r="I114" s="45"/>
      <c r="J114" s="45">
        <f t="shared" si="2"/>
        <v>80</v>
      </c>
      <c r="K114" s="45">
        <f t="shared" si="3"/>
        <v>1</v>
      </c>
      <c r="L114" s="4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7.75" customHeight="1">
      <c r="A115" s="133"/>
      <c r="B115" s="79"/>
      <c r="C115" s="121"/>
      <c r="D115" s="134" t="s">
        <v>304</v>
      </c>
      <c r="E115" s="95">
        <v>80</v>
      </c>
      <c r="F115" s="45"/>
      <c r="G115" s="45"/>
      <c r="H115" s="45"/>
      <c r="I115" s="45"/>
      <c r="J115" s="45">
        <f t="shared" si="2"/>
        <v>80</v>
      </c>
      <c r="K115" s="45">
        <f t="shared" si="3"/>
        <v>1</v>
      </c>
      <c r="L115" s="4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7.75" customHeight="1">
      <c r="A116" s="133"/>
      <c r="B116" s="79"/>
      <c r="C116" s="121"/>
      <c r="D116" s="134" t="s">
        <v>306</v>
      </c>
      <c r="E116" s="95">
        <v>80</v>
      </c>
      <c r="F116" s="45"/>
      <c r="G116" s="45"/>
      <c r="H116" s="45"/>
      <c r="I116" s="45"/>
      <c r="J116" s="45">
        <f t="shared" si="2"/>
        <v>80</v>
      </c>
      <c r="K116" s="45">
        <f t="shared" si="3"/>
        <v>1</v>
      </c>
      <c r="L116" s="4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7.75" customHeight="1">
      <c r="A117" s="133"/>
      <c r="B117" s="79"/>
      <c r="C117" s="121"/>
      <c r="D117" s="134" t="s">
        <v>309</v>
      </c>
      <c r="E117" s="95">
        <v>80</v>
      </c>
      <c r="F117" s="45"/>
      <c r="G117" s="45"/>
      <c r="H117" s="45"/>
      <c r="I117" s="45"/>
      <c r="J117" s="45">
        <f t="shared" si="2"/>
        <v>80</v>
      </c>
      <c r="K117" s="45">
        <f t="shared" si="3"/>
        <v>1</v>
      </c>
      <c r="L117" s="4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7.75" customHeight="1">
      <c r="A118" s="133"/>
      <c r="B118" s="79"/>
      <c r="C118" s="121"/>
      <c r="D118" s="80" t="s">
        <v>41</v>
      </c>
      <c r="E118" s="95">
        <v>80</v>
      </c>
      <c r="F118" s="45"/>
      <c r="G118" s="45"/>
      <c r="H118" s="45"/>
      <c r="I118" s="45"/>
      <c r="J118" s="45">
        <f>SUM(J77:J117)</f>
        <v>3280</v>
      </c>
      <c r="K118" s="45">
        <f t="shared" si="3"/>
        <v>41</v>
      </c>
      <c r="L118" s="4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7.75" customHeight="1">
      <c r="A119" s="323"/>
      <c r="B119" s="79"/>
      <c r="C119" s="436"/>
      <c r="D119" s="443"/>
      <c r="E119" s="70"/>
      <c r="F119" s="70"/>
      <c r="G119" s="70"/>
      <c r="H119" s="71"/>
      <c r="I119" s="71"/>
      <c r="J119" s="71"/>
      <c r="K119" s="96"/>
      <c r="L119" s="96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7.75" customHeight="1">
      <c r="A120" s="298"/>
      <c r="B120" s="1132" t="s">
        <v>607</v>
      </c>
      <c r="C120" s="1122"/>
      <c r="D120" s="1130"/>
      <c r="E120" s="70"/>
      <c r="F120" s="70"/>
      <c r="G120" s="70"/>
      <c r="H120" s="71"/>
      <c r="I120" s="71"/>
      <c r="J120" s="71"/>
      <c r="K120" s="53"/>
      <c r="L120" s="73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7.75" customHeight="1">
      <c r="A121" s="298"/>
      <c r="B121" s="1146" t="s">
        <v>609</v>
      </c>
      <c r="C121" s="1122"/>
      <c r="D121" s="1130"/>
      <c r="E121" s="70"/>
      <c r="F121" s="70"/>
      <c r="G121" s="70"/>
      <c r="H121" s="71"/>
      <c r="I121" s="71"/>
      <c r="J121" s="71"/>
      <c r="K121" s="71"/>
      <c r="L121" s="73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7.75" customHeight="1">
      <c r="A122" s="267"/>
      <c r="B122" s="120" t="s">
        <v>600</v>
      </c>
      <c r="C122" s="373"/>
      <c r="D122" s="385"/>
      <c r="E122" s="70"/>
      <c r="F122" s="70"/>
      <c r="G122" s="70"/>
      <c r="H122" s="71"/>
      <c r="I122" s="71"/>
      <c r="J122" s="71"/>
      <c r="K122" s="73"/>
      <c r="L122" s="73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7.75" customHeight="1">
      <c r="A123" s="267"/>
      <c r="B123" s="79" t="s">
        <v>587</v>
      </c>
      <c r="C123" s="436">
        <v>0.6</v>
      </c>
      <c r="D123" s="225"/>
      <c r="E123" s="70"/>
      <c r="F123" s="70"/>
      <c r="G123" s="70"/>
      <c r="H123" s="71"/>
      <c r="I123" s="71"/>
      <c r="J123" s="71"/>
      <c r="K123" s="73"/>
      <c r="L123" s="73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7.75" customHeight="1">
      <c r="A124" s="106"/>
      <c r="B124" s="79" t="s">
        <v>588</v>
      </c>
      <c r="C124" s="436">
        <v>0.6</v>
      </c>
      <c r="D124" s="443"/>
      <c r="E124" s="70"/>
      <c r="F124" s="70"/>
      <c r="G124" s="70"/>
      <c r="H124" s="71"/>
      <c r="I124" s="71"/>
      <c r="J124" s="71"/>
      <c r="K124" s="71"/>
      <c r="L124" s="71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7.75" customHeight="1">
      <c r="A125" s="454"/>
      <c r="B125" s="79" t="s">
        <v>589</v>
      </c>
      <c r="C125" s="436">
        <v>0.6</v>
      </c>
      <c r="D125" s="443"/>
      <c r="E125" s="70"/>
      <c r="F125" s="70"/>
      <c r="G125" s="70"/>
      <c r="H125" s="71"/>
      <c r="I125" s="71"/>
      <c r="J125" s="71"/>
      <c r="K125" s="71"/>
      <c r="L125" s="71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7.75" customHeight="1">
      <c r="A126" s="454"/>
      <c r="B126" s="79" t="s">
        <v>590</v>
      </c>
      <c r="C126" s="436">
        <v>0.6</v>
      </c>
      <c r="D126" s="443"/>
      <c r="E126" s="70"/>
      <c r="F126" s="45"/>
      <c r="G126" s="45"/>
      <c r="H126" s="71"/>
      <c r="I126" s="71"/>
      <c r="J126" s="71"/>
      <c r="K126" s="71"/>
      <c r="L126" s="71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7.75" customHeight="1">
      <c r="A127" s="133"/>
      <c r="B127" s="79"/>
      <c r="C127" s="121"/>
      <c r="D127" s="134" t="s">
        <v>202</v>
      </c>
      <c r="E127" s="95">
        <v>60</v>
      </c>
      <c r="F127" s="45"/>
      <c r="G127" s="45"/>
      <c r="H127" s="45"/>
      <c r="I127" s="45"/>
      <c r="J127" s="45">
        <f t="shared" ref="J127:J167" si="4">SUM(E127:I127)</f>
        <v>60</v>
      </c>
      <c r="K127" s="45">
        <f t="shared" ref="K127:K168" si="5">J127/E127</f>
        <v>1</v>
      </c>
      <c r="L127" s="4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7.75" customHeight="1">
      <c r="A128" s="133"/>
      <c r="B128" s="79"/>
      <c r="C128" s="121"/>
      <c r="D128" s="134" t="s">
        <v>205</v>
      </c>
      <c r="E128" s="95">
        <v>60</v>
      </c>
      <c r="F128" s="45"/>
      <c r="G128" s="45"/>
      <c r="H128" s="45"/>
      <c r="I128" s="45"/>
      <c r="J128" s="45">
        <f t="shared" si="4"/>
        <v>60</v>
      </c>
      <c r="K128" s="45">
        <f t="shared" si="5"/>
        <v>1</v>
      </c>
      <c r="L128" s="4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7.75" customHeight="1">
      <c r="A129" s="133"/>
      <c r="B129" s="79"/>
      <c r="C129" s="121"/>
      <c r="D129" s="134" t="s">
        <v>210</v>
      </c>
      <c r="E129" s="95">
        <v>60</v>
      </c>
      <c r="F129" s="45"/>
      <c r="G129" s="45"/>
      <c r="H129" s="45"/>
      <c r="I129" s="45"/>
      <c r="J129" s="45">
        <f t="shared" si="4"/>
        <v>60</v>
      </c>
      <c r="K129" s="45">
        <f t="shared" si="5"/>
        <v>1</v>
      </c>
      <c r="L129" s="4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7.75" customHeight="1">
      <c r="A130" s="133"/>
      <c r="B130" s="79"/>
      <c r="C130" s="121"/>
      <c r="D130" s="134" t="s">
        <v>213</v>
      </c>
      <c r="E130" s="95">
        <v>60</v>
      </c>
      <c r="F130" s="45"/>
      <c r="G130" s="45"/>
      <c r="H130" s="45"/>
      <c r="I130" s="45"/>
      <c r="J130" s="45">
        <f t="shared" si="4"/>
        <v>60</v>
      </c>
      <c r="K130" s="45">
        <f t="shared" si="5"/>
        <v>1</v>
      </c>
      <c r="L130" s="4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7.75" customHeight="1">
      <c r="A131" s="133"/>
      <c r="B131" s="79"/>
      <c r="C131" s="121"/>
      <c r="D131" s="134" t="s">
        <v>216</v>
      </c>
      <c r="E131" s="95">
        <v>60</v>
      </c>
      <c r="F131" s="45"/>
      <c r="G131" s="45"/>
      <c r="H131" s="45"/>
      <c r="I131" s="45"/>
      <c r="J131" s="45">
        <f t="shared" si="4"/>
        <v>60</v>
      </c>
      <c r="K131" s="45">
        <f t="shared" si="5"/>
        <v>1</v>
      </c>
      <c r="L131" s="4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7.75" customHeight="1">
      <c r="A132" s="133"/>
      <c r="B132" s="79"/>
      <c r="C132" s="121"/>
      <c r="D132" s="134" t="s">
        <v>218</v>
      </c>
      <c r="E132" s="95">
        <v>60</v>
      </c>
      <c r="F132" s="45"/>
      <c r="G132" s="45"/>
      <c r="H132" s="45"/>
      <c r="I132" s="45"/>
      <c r="J132" s="45">
        <f t="shared" si="4"/>
        <v>60</v>
      </c>
      <c r="K132" s="45">
        <f t="shared" si="5"/>
        <v>1</v>
      </c>
      <c r="L132" s="4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7.75" customHeight="1">
      <c r="A133" s="133"/>
      <c r="B133" s="79"/>
      <c r="C133" s="121"/>
      <c r="D133" s="134" t="s">
        <v>220</v>
      </c>
      <c r="E133" s="95">
        <v>60</v>
      </c>
      <c r="F133" s="45"/>
      <c r="G133" s="45"/>
      <c r="H133" s="45"/>
      <c r="I133" s="45"/>
      <c r="J133" s="45">
        <f t="shared" si="4"/>
        <v>60</v>
      </c>
      <c r="K133" s="45">
        <f t="shared" si="5"/>
        <v>1</v>
      </c>
      <c r="L133" s="4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7.75" customHeight="1">
      <c r="A134" s="133"/>
      <c r="B134" s="79"/>
      <c r="C134" s="121"/>
      <c r="D134" s="134" t="s">
        <v>223</v>
      </c>
      <c r="E134" s="95">
        <v>60</v>
      </c>
      <c r="F134" s="45"/>
      <c r="G134" s="45"/>
      <c r="H134" s="45"/>
      <c r="I134" s="45"/>
      <c r="J134" s="45">
        <f t="shared" si="4"/>
        <v>60</v>
      </c>
      <c r="K134" s="45">
        <f t="shared" si="5"/>
        <v>1</v>
      </c>
      <c r="L134" s="4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7.75" customHeight="1">
      <c r="A135" s="133"/>
      <c r="B135" s="79"/>
      <c r="C135" s="121"/>
      <c r="D135" s="134" t="s">
        <v>225</v>
      </c>
      <c r="E135" s="95">
        <v>60</v>
      </c>
      <c r="F135" s="45"/>
      <c r="G135" s="45"/>
      <c r="H135" s="45"/>
      <c r="I135" s="45"/>
      <c r="J135" s="45">
        <f t="shared" si="4"/>
        <v>60</v>
      </c>
      <c r="K135" s="45">
        <f t="shared" si="5"/>
        <v>1</v>
      </c>
      <c r="L135" s="4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7.75" customHeight="1">
      <c r="A136" s="133"/>
      <c r="B136" s="79"/>
      <c r="C136" s="121"/>
      <c r="D136" s="134" t="s">
        <v>227</v>
      </c>
      <c r="E136" s="95">
        <v>60</v>
      </c>
      <c r="F136" s="45"/>
      <c r="G136" s="45"/>
      <c r="H136" s="45"/>
      <c r="I136" s="45"/>
      <c r="J136" s="45">
        <f t="shared" si="4"/>
        <v>60</v>
      </c>
      <c r="K136" s="45">
        <f t="shared" si="5"/>
        <v>1</v>
      </c>
      <c r="L136" s="4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7.75" customHeight="1">
      <c r="A137" s="133"/>
      <c r="B137" s="79"/>
      <c r="C137" s="121"/>
      <c r="D137" s="134" t="s">
        <v>229</v>
      </c>
      <c r="E137" s="95">
        <v>60</v>
      </c>
      <c r="F137" s="45"/>
      <c r="G137" s="45"/>
      <c r="H137" s="45"/>
      <c r="I137" s="45"/>
      <c r="J137" s="45">
        <f t="shared" si="4"/>
        <v>60</v>
      </c>
      <c r="K137" s="45">
        <f t="shared" si="5"/>
        <v>1</v>
      </c>
      <c r="L137" s="4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7.75" customHeight="1">
      <c r="A138" s="133"/>
      <c r="B138" s="79"/>
      <c r="C138" s="121"/>
      <c r="D138" s="134" t="s">
        <v>234</v>
      </c>
      <c r="E138" s="95">
        <v>60</v>
      </c>
      <c r="F138" s="45"/>
      <c r="G138" s="45"/>
      <c r="H138" s="45"/>
      <c r="I138" s="45"/>
      <c r="J138" s="45">
        <f t="shared" si="4"/>
        <v>60</v>
      </c>
      <c r="K138" s="45">
        <f t="shared" si="5"/>
        <v>1</v>
      </c>
      <c r="L138" s="4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7.75" customHeight="1">
      <c r="A139" s="133"/>
      <c r="B139" s="79"/>
      <c r="C139" s="121"/>
      <c r="D139" s="134" t="s">
        <v>236</v>
      </c>
      <c r="E139" s="95">
        <v>60</v>
      </c>
      <c r="F139" s="45"/>
      <c r="G139" s="45"/>
      <c r="H139" s="45"/>
      <c r="I139" s="45"/>
      <c r="J139" s="45">
        <f t="shared" si="4"/>
        <v>60</v>
      </c>
      <c r="K139" s="45">
        <f t="shared" si="5"/>
        <v>1</v>
      </c>
      <c r="L139" s="4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7.75" customHeight="1">
      <c r="A140" s="133"/>
      <c r="B140" s="79"/>
      <c r="C140" s="121"/>
      <c r="D140" s="134" t="s">
        <v>241</v>
      </c>
      <c r="E140" s="95">
        <v>60</v>
      </c>
      <c r="F140" s="45"/>
      <c r="G140" s="45"/>
      <c r="H140" s="45"/>
      <c r="I140" s="45"/>
      <c r="J140" s="45">
        <f t="shared" si="4"/>
        <v>60</v>
      </c>
      <c r="K140" s="45">
        <f t="shared" si="5"/>
        <v>1</v>
      </c>
      <c r="L140" s="4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7.75" customHeight="1">
      <c r="A141" s="133"/>
      <c r="B141" s="79"/>
      <c r="C141" s="121"/>
      <c r="D141" s="134" t="s">
        <v>243</v>
      </c>
      <c r="E141" s="95">
        <v>60</v>
      </c>
      <c r="F141" s="45"/>
      <c r="G141" s="45"/>
      <c r="H141" s="45"/>
      <c r="I141" s="45"/>
      <c r="J141" s="45">
        <f t="shared" si="4"/>
        <v>60</v>
      </c>
      <c r="K141" s="45">
        <f t="shared" si="5"/>
        <v>1</v>
      </c>
      <c r="L141" s="4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7.75" customHeight="1">
      <c r="A142" s="133"/>
      <c r="B142" s="79"/>
      <c r="C142" s="121"/>
      <c r="D142" s="134" t="s">
        <v>246</v>
      </c>
      <c r="E142" s="95">
        <v>60</v>
      </c>
      <c r="F142" s="45"/>
      <c r="G142" s="45"/>
      <c r="H142" s="45"/>
      <c r="I142" s="45"/>
      <c r="J142" s="45">
        <f t="shared" si="4"/>
        <v>60</v>
      </c>
      <c r="K142" s="45">
        <f t="shared" si="5"/>
        <v>1</v>
      </c>
      <c r="L142" s="4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7.75" customHeight="1">
      <c r="A143" s="133"/>
      <c r="B143" s="79"/>
      <c r="C143" s="121"/>
      <c r="D143" s="134" t="s">
        <v>249</v>
      </c>
      <c r="E143" s="95">
        <v>60</v>
      </c>
      <c r="F143" s="45"/>
      <c r="G143" s="45"/>
      <c r="H143" s="45"/>
      <c r="I143" s="45"/>
      <c r="J143" s="45">
        <f t="shared" si="4"/>
        <v>60</v>
      </c>
      <c r="K143" s="45">
        <f t="shared" si="5"/>
        <v>1</v>
      </c>
      <c r="L143" s="4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7.75" customHeight="1">
      <c r="A144" s="133"/>
      <c r="B144" s="79"/>
      <c r="C144" s="121"/>
      <c r="D144" s="134" t="s">
        <v>253</v>
      </c>
      <c r="E144" s="95">
        <v>60</v>
      </c>
      <c r="F144" s="45"/>
      <c r="G144" s="45"/>
      <c r="H144" s="45"/>
      <c r="I144" s="45"/>
      <c r="J144" s="45">
        <f t="shared" si="4"/>
        <v>60</v>
      </c>
      <c r="K144" s="45">
        <f t="shared" si="5"/>
        <v>1</v>
      </c>
      <c r="L144" s="4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7.75" customHeight="1">
      <c r="A145" s="133"/>
      <c r="B145" s="79"/>
      <c r="C145" s="121"/>
      <c r="D145" s="134" t="s">
        <v>256</v>
      </c>
      <c r="E145" s="95">
        <v>60</v>
      </c>
      <c r="F145" s="45"/>
      <c r="G145" s="45"/>
      <c r="H145" s="45"/>
      <c r="I145" s="45"/>
      <c r="J145" s="45">
        <f t="shared" si="4"/>
        <v>60</v>
      </c>
      <c r="K145" s="45">
        <f t="shared" si="5"/>
        <v>1</v>
      </c>
      <c r="L145" s="4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7.75" customHeight="1">
      <c r="A146" s="133"/>
      <c r="B146" s="79"/>
      <c r="C146" s="121"/>
      <c r="D146" s="134" t="s">
        <v>259</v>
      </c>
      <c r="E146" s="95">
        <v>60</v>
      </c>
      <c r="F146" s="45"/>
      <c r="G146" s="45"/>
      <c r="H146" s="45"/>
      <c r="I146" s="45"/>
      <c r="J146" s="45">
        <f t="shared" si="4"/>
        <v>60</v>
      </c>
      <c r="K146" s="45">
        <f t="shared" si="5"/>
        <v>1</v>
      </c>
      <c r="L146" s="4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7.75" customHeight="1">
      <c r="A147" s="133"/>
      <c r="B147" s="79"/>
      <c r="C147" s="121"/>
      <c r="D147" s="134" t="s">
        <v>261</v>
      </c>
      <c r="E147" s="95">
        <v>60</v>
      </c>
      <c r="F147" s="45"/>
      <c r="G147" s="45"/>
      <c r="H147" s="45"/>
      <c r="I147" s="45"/>
      <c r="J147" s="45">
        <f t="shared" si="4"/>
        <v>60</v>
      </c>
      <c r="K147" s="45">
        <f t="shared" si="5"/>
        <v>1</v>
      </c>
      <c r="L147" s="4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7.75" customHeight="1">
      <c r="A148" s="133"/>
      <c r="B148" s="79"/>
      <c r="C148" s="121"/>
      <c r="D148" s="134" t="s">
        <v>263</v>
      </c>
      <c r="E148" s="95">
        <v>60</v>
      </c>
      <c r="F148" s="45"/>
      <c r="G148" s="45"/>
      <c r="H148" s="45"/>
      <c r="I148" s="45"/>
      <c r="J148" s="45">
        <f t="shared" si="4"/>
        <v>60</v>
      </c>
      <c r="K148" s="45">
        <f t="shared" si="5"/>
        <v>1</v>
      </c>
      <c r="L148" s="4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7.75" customHeight="1">
      <c r="A149" s="133"/>
      <c r="B149" s="79"/>
      <c r="C149" s="121"/>
      <c r="D149" s="134" t="s">
        <v>265</v>
      </c>
      <c r="E149" s="95">
        <v>60</v>
      </c>
      <c r="F149" s="45"/>
      <c r="G149" s="45"/>
      <c r="H149" s="45"/>
      <c r="I149" s="45"/>
      <c r="J149" s="45">
        <f t="shared" si="4"/>
        <v>60</v>
      </c>
      <c r="K149" s="45">
        <f t="shared" si="5"/>
        <v>1</v>
      </c>
      <c r="L149" s="4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7.75" customHeight="1">
      <c r="A150" s="133"/>
      <c r="B150" s="79"/>
      <c r="C150" s="121"/>
      <c r="D150" s="134" t="s">
        <v>269</v>
      </c>
      <c r="E150" s="95">
        <v>60</v>
      </c>
      <c r="F150" s="45"/>
      <c r="G150" s="45"/>
      <c r="H150" s="45"/>
      <c r="I150" s="45"/>
      <c r="J150" s="45">
        <f t="shared" si="4"/>
        <v>60</v>
      </c>
      <c r="K150" s="45">
        <f t="shared" si="5"/>
        <v>1</v>
      </c>
      <c r="L150" s="4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7.75" customHeight="1">
      <c r="A151" s="133"/>
      <c r="B151" s="79"/>
      <c r="C151" s="121"/>
      <c r="D151" s="134" t="s">
        <v>274</v>
      </c>
      <c r="E151" s="95">
        <v>60</v>
      </c>
      <c r="F151" s="45"/>
      <c r="G151" s="45"/>
      <c r="H151" s="45"/>
      <c r="I151" s="45"/>
      <c r="J151" s="45">
        <f t="shared" si="4"/>
        <v>60</v>
      </c>
      <c r="K151" s="45">
        <f t="shared" si="5"/>
        <v>1</v>
      </c>
      <c r="L151" s="4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7.75" customHeight="1">
      <c r="A152" s="133"/>
      <c r="B152" s="79"/>
      <c r="C152" s="121"/>
      <c r="D152" s="134" t="s">
        <v>277</v>
      </c>
      <c r="E152" s="95">
        <v>60</v>
      </c>
      <c r="F152" s="45"/>
      <c r="G152" s="45"/>
      <c r="H152" s="45"/>
      <c r="I152" s="45"/>
      <c r="J152" s="45">
        <f t="shared" si="4"/>
        <v>60</v>
      </c>
      <c r="K152" s="45">
        <f t="shared" si="5"/>
        <v>1</v>
      </c>
      <c r="L152" s="4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7.75" customHeight="1">
      <c r="A153" s="133"/>
      <c r="B153" s="79"/>
      <c r="C153" s="121"/>
      <c r="D153" s="134" t="s">
        <v>279</v>
      </c>
      <c r="E153" s="95">
        <v>60</v>
      </c>
      <c r="F153" s="45"/>
      <c r="G153" s="45"/>
      <c r="H153" s="45"/>
      <c r="I153" s="45"/>
      <c r="J153" s="45">
        <f t="shared" si="4"/>
        <v>60</v>
      </c>
      <c r="K153" s="45">
        <f t="shared" si="5"/>
        <v>1</v>
      </c>
      <c r="L153" s="4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7.75" customHeight="1">
      <c r="A154" s="133"/>
      <c r="B154" s="79"/>
      <c r="C154" s="121"/>
      <c r="D154" s="134" t="s">
        <v>283</v>
      </c>
      <c r="E154" s="95">
        <v>60</v>
      </c>
      <c r="F154" s="45"/>
      <c r="G154" s="45"/>
      <c r="H154" s="45"/>
      <c r="I154" s="45"/>
      <c r="J154" s="45">
        <f t="shared" si="4"/>
        <v>60</v>
      </c>
      <c r="K154" s="45">
        <f t="shared" si="5"/>
        <v>1</v>
      </c>
      <c r="L154" s="4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7.75" customHeight="1">
      <c r="A155" s="133"/>
      <c r="B155" s="79"/>
      <c r="C155" s="121"/>
      <c r="D155" s="134" t="s">
        <v>285</v>
      </c>
      <c r="E155" s="95">
        <v>60</v>
      </c>
      <c r="F155" s="45"/>
      <c r="G155" s="45"/>
      <c r="H155" s="45"/>
      <c r="I155" s="45"/>
      <c r="J155" s="45">
        <f t="shared" si="4"/>
        <v>60</v>
      </c>
      <c r="K155" s="45">
        <f t="shared" si="5"/>
        <v>1</v>
      </c>
      <c r="L155" s="4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7.75" customHeight="1">
      <c r="A156" s="133"/>
      <c r="B156" s="79"/>
      <c r="C156" s="121"/>
      <c r="D156" s="134" t="s">
        <v>287</v>
      </c>
      <c r="E156" s="95">
        <v>60</v>
      </c>
      <c r="F156" s="45"/>
      <c r="G156" s="45"/>
      <c r="H156" s="45"/>
      <c r="I156" s="45"/>
      <c r="J156" s="45">
        <f t="shared" si="4"/>
        <v>60</v>
      </c>
      <c r="K156" s="45">
        <f t="shared" si="5"/>
        <v>1</v>
      </c>
      <c r="L156" s="4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7.75" customHeight="1">
      <c r="A157" s="133"/>
      <c r="B157" s="79"/>
      <c r="C157" s="121"/>
      <c r="D157" s="134" t="s">
        <v>289</v>
      </c>
      <c r="E157" s="95">
        <v>60</v>
      </c>
      <c r="F157" s="45"/>
      <c r="G157" s="45"/>
      <c r="H157" s="45"/>
      <c r="I157" s="45"/>
      <c r="J157" s="45">
        <f t="shared" si="4"/>
        <v>60</v>
      </c>
      <c r="K157" s="45">
        <f t="shared" si="5"/>
        <v>1</v>
      </c>
      <c r="L157" s="4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7.75" customHeight="1">
      <c r="A158" s="133"/>
      <c r="B158" s="79"/>
      <c r="C158" s="121"/>
      <c r="D158" s="134" t="s">
        <v>291</v>
      </c>
      <c r="E158" s="95">
        <v>60</v>
      </c>
      <c r="F158" s="45"/>
      <c r="G158" s="45"/>
      <c r="H158" s="45"/>
      <c r="I158" s="45"/>
      <c r="J158" s="45">
        <f t="shared" si="4"/>
        <v>60</v>
      </c>
      <c r="K158" s="45">
        <f t="shared" si="5"/>
        <v>1</v>
      </c>
      <c r="L158" s="4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7.75" customHeight="1">
      <c r="A159" s="133"/>
      <c r="B159" s="79"/>
      <c r="C159" s="121"/>
      <c r="D159" s="134" t="s">
        <v>293</v>
      </c>
      <c r="E159" s="95">
        <v>60</v>
      </c>
      <c r="F159" s="45"/>
      <c r="G159" s="45"/>
      <c r="H159" s="45"/>
      <c r="I159" s="45"/>
      <c r="J159" s="45">
        <f t="shared" si="4"/>
        <v>60</v>
      </c>
      <c r="K159" s="45">
        <f t="shared" si="5"/>
        <v>1</v>
      </c>
      <c r="L159" s="4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7.75" customHeight="1">
      <c r="A160" s="133"/>
      <c r="B160" s="79"/>
      <c r="C160" s="121"/>
      <c r="D160" s="134" t="s">
        <v>295</v>
      </c>
      <c r="E160" s="95">
        <v>60</v>
      </c>
      <c r="F160" s="45"/>
      <c r="G160" s="45"/>
      <c r="H160" s="45"/>
      <c r="I160" s="45"/>
      <c r="J160" s="45">
        <f t="shared" si="4"/>
        <v>60</v>
      </c>
      <c r="K160" s="45">
        <f t="shared" si="5"/>
        <v>1</v>
      </c>
      <c r="L160" s="4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7.75" customHeight="1">
      <c r="A161" s="133"/>
      <c r="B161" s="79"/>
      <c r="C161" s="121"/>
      <c r="D161" s="134" t="s">
        <v>297</v>
      </c>
      <c r="E161" s="95">
        <v>60</v>
      </c>
      <c r="F161" s="45"/>
      <c r="G161" s="45"/>
      <c r="H161" s="45"/>
      <c r="I161" s="45"/>
      <c r="J161" s="45">
        <f t="shared" si="4"/>
        <v>60</v>
      </c>
      <c r="K161" s="45">
        <f t="shared" si="5"/>
        <v>1</v>
      </c>
      <c r="L161" s="4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7.75" customHeight="1">
      <c r="A162" s="133"/>
      <c r="B162" s="79"/>
      <c r="C162" s="121"/>
      <c r="D162" s="134" t="s">
        <v>299</v>
      </c>
      <c r="E162" s="95">
        <v>60</v>
      </c>
      <c r="F162" s="45"/>
      <c r="G162" s="45"/>
      <c r="H162" s="45"/>
      <c r="I162" s="45"/>
      <c r="J162" s="45">
        <f t="shared" si="4"/>
        <v>60</v>
      </c>
      <c r="K162" s="45">
        <f t="shared" si="5"/>
        <v>1</v>
      </c>
      <c r="L162" s="4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7.75" customHeight="1">
      <c r="A163" s="133"/>
      <c r="B163" s="79"/>
      <c r="C163" s="121"/>
      <c r="D163" s="134" t="s">
        <v>301</v>
      </c>
      <c r="E163" s="95">
        <v>60</v>
      </c>
      <c r="F163" s="45"/>
      <c r="G163" s="45"/>
      <c r="H163" s="45"/>
      <c r="I163" s="45"/>
      <c r="J163" s="45">
        <f t="shared" si="4"/>
        <v>60</v>
      </c>
      <c r="K163" s="45">
        <f t="shared" si="5"/>
        <v>1</v>
      </c>
      <c r="L163" s="4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7.75" customHeight="1">
      <c r="A164" s="133"/>
      <c r="B164" s="79"/>
      <c r="C164" s="121"/>
      <c r="D164" s="134" t="s">
        <v>302</v>
      </c>
      <c r="E164" s="95">
        <v>60</v>
      </c>
      <c r="F164" s="45"/>
      <c r="G164" s="45"/>
      <c r="H164" s="45"/>
      <c r="I164" s="45"/>
      <c r="J164" s="45">
        <f t="shared" si="4"/>
        <v>60</v>
      </c>
      <c r="K164" s="45">
        <f t="shared" si="5"/>
        <v>1</v>
      </c>
      <c r="L164" s="4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7.75" customHeight="1">
      <c r="A165" s="133"/>
      <c r="B165" s="79"/>
      <c r="C165" s="121"/>
      <c r="D165" s="134" t="s">
        <v>304</v>
      </c>
      <c r="E165" s="95">
        <v>60</v>
      </c>
      <c r="F165" s="45"/>
      <c r="G165" s="45"/>
      <c r="H165" s="45"/>
      <c r="I165" s="45"/>
      <c r="J165" s="45">
        <f t="shared" si="4"/>
        <v>60</v>
      </c>
      <c r="K165" s="45">
        <f t="shared" si="5"/>
        <v>1</v>
      </c>
      <c r="L165" s="4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7.75" customHeight="1">
      <c r="A166" s="133"/>
      <c r="B166" s="79"/>
      <c r="C166" s="121"/>
      <c r="D166" s="134" t="s">
        <v>306</v>
      </c>
      <c r="E166" s="95">
        <v>60</v>
      </c>
      <c r="F166" s="45"/>
      <c r="G166" s="45"/>
      <c r="H166" s="45"/>
      <c r="I166" s="45"/>
      <c r="J166" s="45">
        <f t="shared" si="4"/>
        <v>60</v>
      </c>
      <c r="K166" s="45">
        <f t="shared" si="5"/>
        <v>1</v>
      </c>
      <c r="L166" s="4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7.75" customHeight="1">
      <c r="A167" s="133"/>
      <c r="B167" s="79"/>
      <c r="C167" s="121"/>
      <c r="D167" s="134" t="s">
        <v>309</v>
      </c>
      <c r="E167" s="95">
        <v>60</v>
      </c>
      <c r="F167" s="45"/>
      <c r="G167" s="45"/>
      <c r="H167" s="45"/>
      <c r="I167" s="45"/>
      <c r="J167" s="45">
        <f t="shared" si="4"/>
        <v>60</v>
      </c>
      <c r="K167" s="45">
        <f t="shared" si="5"/>
        <v>1</v>
      </c>
      <c r="L167" s="4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7.75" customHeight="1">
      <c r="A168" s="133"/>
      <c r="B168" s="79"/>
      <c r="C168" s="121"/>
      <c r="D168" s="80" t="s">
        <v>41</v>
      </c>
      <c r="E168" s="45"/>
      <c r="F168" s="45"/>
      <c r="G168" s="45"/>
      <c r="H168" s="45"/>
      <c r="I168" s="45"/>
      <c r="J168" s="45">
        <f>SUM(J127:J167)</f>
        <v>2460</v>
      </c>
      <c r="K168" s="45" t="e">
        <f t="shared" si="5"/>
        <v>#DIV/0!</v>
      </c>
      <c r="L168" s="4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7.75" customHeight="1">
      <c r="A169" s="45"/>
      <c r="B169" s="79"/>
      <c r="C169" s="436"/>
      <c r="D169" s="443"/>
      <c r="E169" s="70"/>
      <c r="F169" s="45"/>
      <c r="G169" s="45"/>
      <c r="H169" s="71"/>
      <c r="I169" s="71"/>
      <c r="J169" s="71"/>
      <c r="K169" s="71"/>
      <c r="L169" s="71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7.75" customHeight="1">
      <c r="A170" s="106"/>
      <c r="B170" s="403" t="s">
        <v>611</v>
      </c>
      <c r="C170" s="456"/>
      <c r="D170" s="330"/>
      <c r="E170" s="70"/>
      <c r="F170" s="70"/>
      <c r="G170" s="70"/>
      <c r="H170" s="71"/>
      <c r="I170" s="71"/>
      <c r="J170" s="71"/>
      <c r="K170" s="53"/>
      <c r="L170" s="457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7.75" customHeight="1">
      <c r="A171" s="106"/>
      <c r="B171" s="82" t="s">
        <v>612</v>
      </c>
      <c r="C171" s="456"/>
      <c r="D171" s="330"/>
      <c r="E171" s="70"/>
      <c r="F171" s="70"/>
      <c r="G171" s="70"/>
      <c r="H171" s="71"/>
      <c r="I171" s="71"/>
      <c r="J171" s="71"/>
      <c r="K171" s="71"/>
      <c r="L171" s="71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7.75" customHeight="1">
      <c r="A172" s="106"/>
      <c r="B172" s="82" t="s">
        <v>613</v>
      </c>
      <c r="C172" s="456"/>
      <c r="D172" s="330"/>
      <c r="E172" s="70"/>
      <c r="F172" s="70"/>
      <c r="G172" s="70"/>
      <c r="H172" s="71"/>
      <c r="I172" s="71"/>
      <c r="J172" s="71"/>
      <c r="K172" s="71"/>
      <c r="L172" s="71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7.75" customHeight="1">
      <c r="A173" s="92"/>
      <c r="B173" s="224" t="s">
        <v>587</v>
      </c>
      <c r="C173" s="436">
        <v>0.9</v>
      </c>
      <c r="D173" s="332"/>
      <c r="E173" s="371"/>
      <c r="F173" s="371"/>
      <c r="G173" s="371"/>
      <c r="H173" s="71"/>
      <c r="I173" s="71"/>
      <c r="J173" s="71"/>
      <c r="K173" s="71"/>
      <c r="L173" s="71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7.75" customHeight="1">
      <c r="A174" s="435"/>
      <c r="B174" s="79" t="s">
        <v>588</v>
      </c>
      <c r="C174" s="436">
        <v>0.9</v>
      </c>
      <c r="D174" s="332"/>
      <c r="E174" s="371"/>
      <c r="F174" s="371"/>
      <c r="G174" s="371"/>
      <c r="H174" s="71"/>
      <c r="I174" s="71"/>
      <c r="J174" s="71"/>
      <c r="K174" s="71"/>
      <c r="L174" s="71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7.75" customHeight="1">
      <c r="A175" s="435"/>
      <c r="B175" s="79" t="s">
        <v>589</v>
      </c>
      <c r="C175" s="436">
        <v>0.9</v>
      </c>
      <c r="D175" s="332"/>
      <c r="E175" s="371"/>
      <c r="F175" s="371"/>
      <c r="G175" s="371"/>
      <c r="H175" s="71"/>
      <c r="I175" s="71"/>
      <c r="J175" s="71"/>
      <c r="K175" s="71"/>
      <c r="L175" s="71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7.75" customHeight="1">
      <c r="A176" s="435"/>
      <c r="B176" s="79" t="s">
        <v>590</v>
      </c>
      <c r="C176" s="436">
        <v>0.9</v>
      </c>
      <c r="D176" s="332"/>
      <c r="E176" s="371"/>
      <c r="F176" s="371"/>
      <c r="G176" s="371"/>
      <c r="H176" s="71"/>
      <c r="I176" s="71"/>
      <c r="J176" s="71"/>
      <c r="K176" s="71"/>
      <c r="L176" s="71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7.75" customHeight="1">
      <c r="A177" s="133"/>
      <c r="B177" s="79"/>
      <c r="C177" s="121"/>
      <c r="D177" s="134" t="s">
        <v>202</v>
      </c>
      <c r="E177" s="95">
        <v>90</v>
      </c>
      <c r="F177" s="45"/>
      <c r="G177" s="45"/>
      <c r="H177" s="45"/>
      <c r="I177" s="45"/>
      <c r="J177" s="45">
        <f t="shared" ref="J177:J217" si="6">SUM(E177:I177)</f>
        <v>90</v>
      </c>
      <c r="K177" s="45">
        <f t="shared" ref="K177:K218" si="7">J177/E177</f>
        <v>1</v>
      </c>
      <c r="L177" s="4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7.75" customHeight="1">
      <c r="A178" s="133"/>
      <c r="B178" s="79"/>
      <c r="C178" s="121"/>
      <c r="D178" s="134" t="s">
        <v>205</v>
      </c>
      <c r="E178" s="95">
        <v>0</v>
      </c>
      <c r="F178" s="45"/>
      <c r="G178" s="45"/>
      <c r="H178" s="45"/>
      <c r="I178" s="45"/>
      <c r="J178" s="45">
        <f t="shared" si="6"/>
        <v>0</v>
      </c>
      <c r="K178" s="45" t="e">
        <f t="shared" si="7"/>
        <v>#DIV/0!</v>
      </c>
      <c r="L178" s="4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7.75" customHeight="1">
      <c r="A179" s="133"/>
      <c r="B179" s="79"/>
      <c r="C179" s="121"/>
      <c r="D179" s="134" t="s">
        <v>210</v>
      </c>
      <c r="E179" s="95">
        <v>0</v>
      </c>
      <c r="F179" s="45"/>
      <c r="G179" s="45"/>
      <c r="H179" s="45"/>
      <c r="I179" s="45"/>
      <c r="J179" s="45">
        <f t="shared" si="6"/>
        <v>0</v>
      </c>
      <c r="K179" s="45" t="e">
        <f t="shared" si="7"/>
        <v>#DIV/0!</v>
      </c>
      <c r="L179" s="4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7.75" customHeight="1">
      <c r="A180" s="133"/>
      <c r="B180" s="79"/>
      <c r="C180" s="121"/>
      <c r="D180" s="134" t="s">
        <v>213</v>
      </c>
      <c r="E180" s="95">
        <v>90</v>
      </c>
      <c r="F180" s="45"/>
      <c r="G180" s="45"/>
      <c r="H180" s="45"/>
      <c r="I180" s="45"/>
      <c r="J180" s="45">
        <f t="shared" si="6"/>
        <v>90</v>
      </c>
      <c r="K180" s="45">
        <f t="shared" si="7"/>
        <v>1</v>
      </c>
      <c r="L180" s="4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7.75" customHeight="1">
      <c r="A181" s="133"/>
      <c r="B181" s="79"/>
      <c r="C181" s="121"/>
      <c r="D181" s="134" t="s">
        <v>216</v>
      </c>
      <c r="E181" s="95">
        <v>0</v>
      </c>
      <c r="F181" s="45"/>
      <c r="G181" s="45"/>
      <c r="H181" s="45"/>
      <c r="I181" s="45"/>
      <c r="J181" s="45">
        <f t="shared" si="6"/>
        <v>0</v>
      </c>
      <c r="K181" s="45" t="e">
        <f t="shared" si="7"/>
        <v>#DIV/0!</v>
      </c>
      <c r="L181" s="4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7.75" customHeight="1">
      <c r="A182" s="133"/>
      <c r="B182" s="79"/>
      <c r="C182" s="121"/>
      <c r="D182" s="134" t="s">
        <v>218</v>
      </c>
      <c r="E182" s="95">
        <v>0</v>
      </c>
      <c r="F182" s="45"/>
      <c r="G182" s="45"/>
      <c r="H182" s="45"/>
      <c r="I182" s="45"/>
      <c r="J182" s="45">
        <f t="shared" si="6"/>
        <v>0</v>
      </c>
      <c r="K182" s="45" t="e">
        <f t="shared" si="7"/>
        <v>#DIV/0!</v>
      </c>
      <c r="L182" s="4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7.75" customHeight="1">
      <c r="A183" s="133"/>
      <c r="B183" s="79"/>
      <c r="C183" s="121"/>
      <c r="D183" s="134" t="s">
        <v>220</v>
      </c>
      <c r="E183" s="95">
        <v>0</v>
      </c>
      <c r="F183" s="45"/>
      <c r="G183" s="45"/>
      <c r="H183" s="45"/>
      <c r="I183" s="45"/>
      <c r="J183" s="45">
        <f t="shared" si="6"/>
        <v>0</v>
      </c>
      <c r="K183" s="45" t="e">
        <f t="shared" si="7"/>
        <v>#DIV/0!</v>
      </c>
      <c r="L183" s="4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7.75" customHeight="1">
      <c r="A184" s="133"/>
      <c r="B184" s="79"/>
      <c r="C184" s="121"/>
      <c r="D184" s="134" t="s">
        <v>223</v>
      </c>
      <c r="E184" s="95">
        <v>0</v>
      </c>
      <c r="F184" s="45"/>
      <c r="G184" s="45"/>
      <c r="H184" s="45"/>
      <c r="I184" s="45"/>
      <c r="J184" s="45">
        <f t="shared" si="6"/>
        <v>0</v>
      </c>
      <c r="K184" s="45" t="e">
        <f t="shared" si="7"/>
        <v>#DIV/0!</v>
      </c>
      <c r="L184" s="4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7.75" customHeight="1">
      <c r="A185" s="133"/>
      <c r="B185" s="79"/>
      <c r="C185" s="121"/>
      <c r="D185" s="134" t="s">
        <v>225</v>
      </c>
      <c r="E185" s="95">
        <v>90</v>
      </c>
      <c r="F185" s="45"/>
      <c r="G185" s="45"/>
      <c r="H185" s="45"/>
      <c r="I185" s="45"/>
      <c r="J185" s="45">
        <f t="shared" si="6"/>
        <v>90</v>
      </c>
      <c r="K185" s="45">
        <f t="shared" si="7"/>
        <v>1</v>
      </c>
      <c r="L185" s="4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7.75" customHeight="1">
      <c r="A186" s="133"/>
      <c r="B186" s="79"/>
      <c r="C186" s="121"/>
      <c r="D186" s="134" t="s">
        <v>227</v>
      </c>
      <c r="E186" s="95">
        <v>0</v>
      </c>
      <c r="F186" s="45"/>
      <c r="G186" s="45"/>
      <c r="H186" s="45"/>
      <c r="I186" s="45"/>
      <c r="J186" s="45">
        <f t="shared" si="6"/>
        <v>0</v>
      </c>
      <c r="K186" s="45" t="e">
        <f t="shared" si="7"/>
        <v>#DIV/0!</v>
      </c>
      <c r="L186" s="4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7.75" customHeight="1">
      <c r="A187" s="133"/>
      <c r="B187" s="79"/>
      <c r="C187" s="121"/>
      <c r="D187" s="134" t="s">
        <v>229</v>
      </c>
      <c r="E187" s="95">
        <v>0</v>
      </c>
      <c r="F187" s="45"/>
      <c r="G187" s="45"/>
      <c r="H187" s="45"/>
      <c r="I187" s="45"/>
      <c r="J187" s="45">
        <f t="shared" si="6"/>
        <v>0</v>
      </c>
      <c r="K187" s="45" t="e">
        <f t="shared" si="7"/>
        <v>#DIV/0!</v>
      </c>
      <c r="L187" s="4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7.75" customHeight="1">
      <c r="A188" s="133"/>
      <c r="B188" s="79"/>
      <c r="C188" s="121"/>
      <c r="D188" s="134" t="s">
        <v>234</v>
      </c>
      <c r="E188" s="95">
        <v>90</v>
      </c>
      <c r="F188" s="45"/>
      <c r="G188" s="45"/>
      <c r="H188" s="45"/>
      <c r="I188" s="45"/>
      <c r="J188" s="45">
        <f t="shared" si="6"/>
        <v>90</v>
      </c>
      <c r="K188" s="45">
        <f t="shared" si="7"/>
        <v>1</v>
      </c>
      <c r="L188" s="4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7.75" customHeight="1">
      <c r="A189" s="133"/>
      <c r="B189" s="79"/>
      <c r="C189" s="121"/>
      <c r="D189" s="134" t="s">
        <v>236</v>
      </c>
      <c r="E189" s="95">
        <v>0</v>
      </c>
      <c r="F189" s="45"/>
      <c r="G189" s="45"/>
      <c r="H189" s="45"/>
      <c r="I189" s="45"/>
      <c r="J189" s="45">
        <f t="shared" si="6"/>
        <v>0</v>
      </c>
      <c r="K189" s="45" t="e">
        <f t="shared" si="7"/>
        <v>#DIV/0!</v>
      </c>
      <c r="L189" s="4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7.75" customHeight="1">
      <c r="A190" s="133"/>
      <c r="B190" s="79"/>
      <c r="C190" s="121"/>
      <c r="D190" s="134" t="s">
        <v>241</v>
      </c>
      <c r="E190" s="95">
        <v>0</v>
      </c>
      <c r="F190" s="45"/>
      <c r="G190" s="45"/>
      <c r="H190" s="45"/>
      <c r="I190" s="45"/>
      <c r="J190" s="45">
        <f t="shared" si="6"/>
        <v>0</v>
      </c>
      <c r="K190" s="45" t="e">
        <f t="shared" si="7"/>
        <v>#DIV/0!</v>
      </c>
      <c r="L190" s="4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7.75" customHeight="1">
      <c r="A191" s="133"/>
      <c r="B191" s="79"/>
      <c r="C191" s="121"/>
      <c r="D191" s="134" t="s">
        <v>243</v>
      </c>
      <c r="E191" s="95">
        <v>0</v>
      </c>
      <c r="F191" s="45"/>
      <c r="G191" s="45"/>
      <c r="H191" s="45"/>
      <c r="I191" s="45"/>
      <c r="J191" s="45">
        <f t="shared" si="6"/>
        <v>0</v>
      </c>
      <c r="K191" s="45" t="e">
        <f t="shared" si="7"/>
        <v>#DIV/0!</v>
      </c>
      <c r="L191" s="4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7.75" customHeight="1">
      <c r="A192" s="133"/>
      <c r="B192" s="79"/>
      <c r="C192" s="121"/>
      <c r="D192" s="134" t="s">
        <v>246</v>
      </c>
      <c r="E192" s="95">
        <v>0</v>
      </c>
      <c r="F192" s="45"/>
      <c r="G192" s="45"/>
      <c r="H192" s="45"/>
      <c r="I192" s="45"/>
      <c r="J192" s="45">
        <f t="shared" si="6"/>
        <v>0</v>
      </c>
      <c r="K192" s="45" t="e">
        <f t="shared" si="7"/>
        <v>#DIV/0!</v>
      </c>
      <c r="L192" s="4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7.75" customHeight="1">
      <c r="A193" s="133"/>
      <c r="B193" s="79"/>
      <c r="C193" s="121"/>
      <c r="D193" s="134" t="s">
        <v>249</v>
      </c>
      <c r="E193" s="95">
        <v>0</v>
      </c>
      <c r="F193" s="45"/>
      <c r="G193" s="45"/>
      <c r="H193" s="45"/>
      <c r="I193" s="45"/>
      <c r="J193" s="45">
        <f t="shared" si="6"/>
        <v>0</v>
      </c>
      <c r="K193" s="45" t="e">
        <f t="shared" si="7"/>
        <v>#DIV/0!</v>
      </c>
      <c r="L193" s="4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7.75" customHeight="1">
      <c r="A194" s="133"/>
      <c r="B194" s="79"/>
      <c r="C194" s="121"/>
      <c r="D194" s="134" t="s">
        <v>253</v>
      </c>
      <c r="E194" s="95">
        <v>90</v>
      </c>
      <c r="F194" s="45"/>
      <c r="G194" s="45"/>
      <c r="H194" s="45"/>
      <c r="I194" s="45"/>
      <c r="J194" s="45">
        <f t="shared" si="6"/>
        <v>90</v>
      </c>
      <c r="K194" s="45">
        <f t="shared" si="7"/>
        <v>1</v>
      </c>
      <c r="L194" s="4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7.75" customHeight="1">
      <c r="A195" s="133"/>
      <c r="B195" s="79"/>
      <c r="C195" s="121"/>
      <c r="D195" s="134" t="s">
        <v>256</v>
      </c>
      <c r="E195" s="95">
        <v>0</v>
      </c>
      <c r="F195" s="45"/>
      <c r="G195" s="45"/>
      <c r="H195" s="45"/>
      <c r="I195" s="45"/>
      <c r="J195" s="45">
        <f t="shared" si="6"/>
        <v>0</v>
      </c>
      <c r="K195" s="45" t="e">
        <f t="shared" si="7"/>
        <v>#DIV/0!</v>
      </c>
      <c r="L195" s="4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7.75" customHeight="1">
      <c r="A196" s="133"/>
      <c r="B196" s="79"/>
      <c r="C196" s="121"/>
      <c r="D196" s="134" t="s">
        <v>259</v>
      </c>
      <c r="E196" s="95">
        <v>0</v>
      </c>
      <c r="F196" s="45"/>
      <c r="G196" s="45"/>
      <c r="H196" s="45"/>
      <c r="I196" s="45"/>
      <c r="J196" s="45">
        <f t="shared" si="6"/>
        <v>0</v>
      </c>
      <c r="K196" s="45" t="e">
        <f t="shared" si="7"/>
        <v>#DIV/0!</v>
      </c>
      <c r="L196" s="4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7.75" customHeight="1">
      <c r="A197" s="133"/>
      <c r="B197" s="79"/>
      <c r="C197" s="121"/>
      <c r="D197" s="134" t="s">
        <v>261</v>
      </c>
      <c r="E197" s="95">
        <v>90</v>
      </c>
      <c r="F197" s="45"/>
      <c r="G197" s="45"/>
      <c r="H197" s="45"/>
      <c r="I197" s="45"/>
      <c r="J197" s="45">
        <f t="shared" si="6"/>
        <v>90</v>
      </c>
      <c r="K197" s="45">
        <f t="shared" si="7"/>
        <v>1</v>
      </c>
      <c r="L197" s="4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7.75" customHeight="1">
      <c r="A198" s="133"/>
      <c r="B198" s="79"/>
      <c r="C198" s="121"/>
      <c r="D198" s="134" t="s">
        <v>263</v>
      </c>
      <c r="E198" s="95">
        <v>0</v>
      </c>
      <c r="F198" s="45"/>
      <c r="G198" s="45"/>
      <c r="H198" s="45"/>
      <c r="I198" s="45"/>
      <c r="J198" s="45">
        <f t="shared" si="6"/>
        <v>0</v>
      </c>
      <c r="K198" s="45" t="e">
        <f t="shared" si="7"/>
        <v>#DIV/0!</v>
      </c>
      <c r="L198" s="4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7.75" customHeight="1">
      <c r="A199" s="133"/>
      <c r="B199" s="79"/>
      <c r="C199" s="121"/>
      <c r="D199" s="134" t="s">
        <v>265</v>
      </c>
      <c r="E199" s="95">
        <v>0</v>
      </c>
      <c r="F199" s="45"/>
      <c r="G199" s="45"/>
      <c r="H199" s="45"/>
      <c r="I199" s="45"/>
      <c r="J199" s="45">
        <f t="shared" si="6"/>
        <v>0</v>
      </c>
      <c r="K199" s="45" t="e">
        <f t="shared" si="7"/>
        <v>#DIV/0!</v>
      </c>
      <c r="L199" s="4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7.75" customHeight="1">
      <c r="A200" s="133"/>
      <c r="B200" s="79"/>
      <c r="C200" s="121"/>
      <c r="D200" s="134" t="s">
        <v>269</v>
      </c>
      <c r="E200" s="95">
        <v>0</v>
      </c>
      <c r="F200" s="45"/>
      <c r="G200" s="45"/>
      <c r="H200" s="45"/>
      <c r="I200" s="45"/>
      <c r="J200" s="45">
        <f t="shared" si="6"/>
        <v>0</v>
      </c>
      <c r="K200" s="45" t="e">
        <f t="shared" si="7"/>
        <v>#DIV/0!</v>
      </c>
      <c r="L200" s="4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7.75" customHeight="1">
      <c r="A201" s="133"/>
      <c r="B201" s="79"/>
      <c r="C201" s="121"/>
      <c r="D201" s="134" t="s">
        <v>274</v>
      </c>
      <c r="E201" s="95">
        <v>90</v>
      </c>
      <c r="F201" s="45"/>
      <c r="G201" s="45"/>
      <c r="H201" s="45"/>
      <c r="I201" s="45"/>
      <c r="J201" s="45">
        <f t="shared" si="6"/>
        <v>90</v>
      </c>
      <c r="K201" s="45">
        <f t="shared" si="7"/>
        <v>1</v>
      </c>
      <c r="L201" s="4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7.75" customHeight="1">
      <c r="A202" s="133"/>
      <c r="B202" s="79"/>
      <c r="C202" s="121"/>
      <c r="D202" s="134" t="s">
        <v>277</v>
      </c>
      <c r="E202" s="95">
        <v>0</v>
      </c>
      <c r="F202" s="45"/>
      <c r="G202" s="45"/>
      <c r="H202" s="45"/>
      <c r="I202" s="45"/>
      <c r="J202" s="45">
        <f t="shared" si="6"/>
        <v>0</v>
      </c>
      <c r="K202" s="45" t="e">
        <f t="shared" si="7"/>
        <v>#DIV/0!</v>
      </c>
      <c r="L202" s="4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7.75" customHeight="1">
      <c r="A203" s="133"/>
      <c r="B203" s="79"/>
      <c r="C203" s="121"/>
      <c r="D203" s="134" t="s">
        <v>279</v>
      </c>
      <c r="E203" s="95">
        <v>90</v>
      </c>
      <c r="F203" s="45"/>
      <c r="G203" s="45"/>
      <c r="H203" s="45"/>
      <c r="I203" s="45"/>
      <c r="J203" s="45">
        <f t="shared" si="6"/>
        <v>90</v>
      </c>
      <c r="K203" s="45">
        <f t="shared" si="7"/>
        <v>1</v>
      </c>
      <c r="L203" s="4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7.75" customHeight="1">
      <c r="A204" s="133"/>
      <c r="B204" s="79"/>
      <c r="C204" s="121"/>
      <c r="D204" s="134" t="s">
        <v>283</v>
      </c>
      <c r="E204" s="95">
        <v>0</v>
      </c>
      <c r="F204" s="45"/>
      <c r="G204" s="45"/>
      <c r="H204" s="45"/>
      <c r="I204" s="45"/>
      <c r="J204" s="45">
        <f t="shared" si="6"/>
        <v>0</v>
      </c>
      <c r="K204" s="45" t="e">
        <f t="shared" si="7"/>
        <v>#DIV/0!</v>
      </c>
      <c r="L204" s="4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7.75" customHeight="1">
      <c r="A205" s="133"/>
      <c r="B205" s="79"/>
      <c r="C205" s="121"/>
      <c r="D205" s="134" t="s">
        <v>285</v>
      </c>
      <c r="E205" s="95">
        <v>90</v>
      </c>
      <c r="F205" s="45"/>
      <c r="G205" s="45"/>
      <c r="H205" s="45"/>
      <c r="I205" s="45"/>
      <c r="J205" s="45">
        <f t="shared" si="6"/>
        <v>90</v>
      </c>
      <c r="K205" s="45">
        <f t="shared" si="7"/>
        <v>1</v>
      </c>
      <c r="L205" s="4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7.75" customHeight="1">
      <c r="A206" s="133"/>
      <c r="B206" s="79"/>
      <c r="C206" s="121"/>
      <c r="D206" s="134" t="s">
        <v>287</v>
      </c>
      <c r="E206" s="95">
        <v>0</v>
      </c>
      <c r="F206" s="45"/>
      <c r="G206" s="45"/>
      <c r="H206" s="45"/>
      <c r="I206" s="45"/>
      <c r="J206" s="45">
        <f t="shared" si="6"/>
        <v>0</v>
      </c>
      <c r="K206" s="45" t="e">
        <f t="shared" si="7"/>
        <v>#DIV/0!</v>
      </c>
      <c r="L206" s="4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7.75" customHeight="1">
      <c r="A207" s="133"/>
      <c r="B207" s="79"/>
      <c r="C207" s="121"/>
      <c r="D207" s="134" t="s">
        <v>289</v>
      </c>
      <c r="E207" s="95">
        <v>90</v>
      </c>
      <c r="F207" s="45"/>
      <c r="G207" s="45"/>
      <c r="H207" s="45"/>
      <c r="I207" s="45"/>
      <c r="J207" s="45">
        <f t="shared" si="6"/>
        <v>90</v>
      </c>
      <c r="K207" s="45">
        <f t="shared" si="7"/>
        <v>1</v>
      </c>
      <c r="L207" s="4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7.75" customHeight="1">
      <c r="A208" s="133"/>
      <c r="B208" s="79"/>
      <c r="C208" s="121"/>
      <c r="D208" s="134" t="s">
        <v>291</v>
      </c>
      <c r="E208" s="95">
        <v>0</v>
      </c>
      <c r="F208" s="45"/>
      <c r="G208" s="45"/>
      <c r="H208" s="45"/>
      <c r="I208" s="45"/>
      <c r="J208" s="45">
        <f t="shared" si="6"/>
        <v>0</v>
      </c>
      <c r="K208" s="45" t="e">
        <f t="shared" si="7"/>
        <v>#DIV/0!</v>
      </c>
      <c r="L208" s="4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7.75" customHeight="1">
      <c r="A209" s="133"/>
      <c r="B209" s="79"/>
      <c r="C209" s="121"/>
      <c r="D209" s="134" t="s">
        <v>293</v>
      </c>
      <c r="E209" s="95">
        <v>90</v>
      </c>
      <c r="F209" s="45"/>
      <c r="G209" s="45"/>
      <c r="H209" s="45"/>
      <c r="I209" s="45"/>
      <c r="J209" s="45">
        <f t="shared" si="6"/>
        <v>90</v>
      </c>
      <c r="K209" s="45">
        <f t="shared" si="7"/>
        <v>1</v>
      </c>
      <c r="L209" s="4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7.75" customHeight="1">
      <c r="A210" s="133"/>
      <c r="B210" s="79"/>
      <c r="C210" s="121"/>
      <c r="D210" s="134" t="s">
        <v>295</v>
      </c>
      <c r="E210" s="95">
        <v>0</v>
      </c>
      <c r="F210" s="45"/>
      <c r="G210" s="45"/>
      <c r="H210" s="45"/>
      <c r="I210" s="45"/>
      <c r="J210" s="45">
        <f t="shared" si="6"/>
        <v>0</v>
      </c>
      <c r="K210" s="45" t="e">
        <f t="shared" si="7"/>
        <v>#DIV/0!</v>
      </c>
      <c r="L210" s="4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7.75" customHeight="1">
      <c r="A211" s="133"/>
      <c r="B211" s="79"/>
      <c r="C211" s="121"/>
      <c r="D211" s="134" t="s">
        <v>297</v>
      </c>
      <c r="E211" s="95">
        <v>90</v>
      </c>
      <c r="F211" s="45"/>
      <c r="G211" s="45"/>
      <c r="H211" s="45"/>
      <c r="I211" s="45"/>
      <c r="J211" s="45">
        <f t="shared" si="6"/>
        <v>90</v>
      </c>
      <c r="K211" s="45">
        <f t="shared" si="7"/>
        <v>1</v>
      </c>
      <c r="L211" s="4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7.75" customHeight="1">
      <c r="A212" s="133"/>
      <c r="B212" s="79"/>
      <c r="C212" s="121"/>
      <c r="D212" s="134" t="s">
        <v>299</v>
      </c>
      <c r="E212" s="95">
        <v>0</v>
      </c>
      <c r="F212" s="45"/>
      <c r="G212" s="45"/>
      <c r="H212" s="45"/>
      <c r="I212" s="45"/>
      <c r="J212" s="45">
        <f t="shared" si="6"/>
        <v>0</v>
      </c>
      <c r="K212" s="45" t="e">
        <f t="shared" si="7"/>
        <v>#DIV/0!</v>
      </c>
      <c r="L212" s="4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7.75" customHeight="1">
      <c r="A213" s="133"/>
      <c r="B213" s="79"/>
      <c r="C213" s="121"/>
      <c r="D213" s="134" t="s">
        <v>301</v>
      </c>
      <c r="E213" s="95">
        <v>0</v>
      </c>
      <c r="F213" s="45"/>
      <c r="G213" s="45"/>
      <c r="H213" s="45"/>
      <c r="I213" s="45"/>
      <c r="J213" s="45">
        <f t="shared" si="6"/>
        <v>0</v>
      </c>
      <c r="K213" s="45" t="e">
        <f t="shared" si="7"/>
        <v>#DIV/0!</v>
      </c>
      <c r="L213" s="4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7.75" customHeight="1">
      <c r="A214" s="133"/>
      <c r="B214" s="79"/>
      <c r="C214" s="121"/>
      <c r="D214" s="134" t="s">
        <v>302</v>
      </c>
      <c r="E214" s="95">
        <v>90</v>
      </c>
      <c r="F214" s="45"/>
      <c r="G214" s="45"/>
      <c r="H214" s="45"/>
      <c r="I214" s="45"/>
      <c r="J214" s="45">
        <f t="shared" si="6"/>
        <v>90</v>
      </c>
      <c r="K214" s="45">
        <f t="shared" si="7"/>
        <v>1</v>
      </c>
      <c r="L214" s="4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7.75" customHeight="1">
      <c r="A215" s="133"/>
      <c r="B215" s="79"/>
      <c r="C215" s="121"/>
      <c r="D215" s="134" t="s">
        <v>304</v>
      </c>
      <c r="E215" s="95">
        <v>0</v>
      </c>
      <c r="F215" s="45"/>
      <c r="G215" s="45"/>
      <c r="H215" s="45"/>
      <c r="I215" s="45"/>
      <c r="J215" s="45">
        <f t="shared" si="6"/>
        <v>0</v>
      </c>
      <c r="K215" s="45" t="e">
        <f t="shared" si="7"/>
        <v>#DIV/0!</v>
      </c>
      <c r="L215" s="4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7.75" customHeight="1">
      <c r="A216" s="133"/>
      <c r="B216" s="79"/>
      <c r="C216" s="121"/>
      <c r="D216" s="134" t="s">
        <v>306</v>
      </c>
      <c r="E216" s="95">
        <v>90</v>
      </c>
      <c r="F216" s="45"/>
      <c r="G216" s="45"/>
      <c r="H216" s="45"/>
      <c r="I216" s="45"/>
      <c r="J216" s="45">
        <f t="shared" si="6"/>
        <v>90</v>
      </c>
      <c r="K216" s="45">
        <f t="shared" si="7"/>
        <v>1</v>
      </c>
      <c r="L216" s="4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7.75" customHeight="1">
      <c r="A217" s="133"/>
      <c r="B217" s="79"/>
      <c r="C217" s="121"/>
      <c r="D217" s="134" t="s">
        <v>309</v>
      </c>
      <c r="E217" s="95">
        <v>0</v>
      </c>
      <c r="F217" s="45"/>
      <c r="G217" s="45"/>
      <c r="H217" s="45"/>
      <c r="I217" s="45"/>
      <c r="J217" s="45">
        <f t="shared" si="6"/>
        <v>0</v>
      </c>
      <c r="K217" s="45" t="e">
        <f t="shared" si="7"/>
        <v>#DIV/0!</v>
      </c>
      <c r="L217" s="4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7.75" customHeight="1">
      <c r="A218" s="133"/>
      <c r="B218" s="79"/>
      <c r="C218" s="121"/>
      <c r="D218" s="80" t="s">
        <v>41</v>
      </c>
      <c r="E218" s="45"/>
      <c r="F218" s="45"/>
      <c r="G218" s="45"/>
      <c r="H218" s="45"/>
      <c r="I218" s="45"/>
      <c r="J218" s="45">
        <f>SUM(J177:J217)</f>
        <v>1260</v>
      </c>
      <c r="K218" s="45" t="e">
        <f t="shared" si="7"/>
        <v>#DIV/0!</v>
      </c>
      <c r="L218" s="4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7.75" customHeight="1">
      <c r="A219" s="435"/>
      <c r="B219" s="59"/>
      <c r="C219" s="460"/>
      <c r="D219" s="332"/>
      <c r="E219" s="371"/>
      <c r="F219" s="371"/>
      <c r="G219" s="371"/>
      <c r="H219" s="462"/>
      <c r="I219" s="462"/>
      <c r="J219" s="462"/>
      <c r="K219" s="71"/>
      <c r="L219" s="71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7.75" customHeight="1">
      <c r="A220" s="92"/>
      <c r="B220" s="403" t="s">
        <v>633</v>
      </c>
      <c r="C220" s="456"/>
      <c r="D220" s="330"/>
      <c r="E220" s="70"/>
      <c r="F220" s="70"/>
      <c r="G220" s="70"/>
      <c r="H220" s="462"/>
      <c r="I220" s="462"/>
      <c r="J220" s="462"/>
      <c r="K220" s="53"/>
      <c r="L220" s="71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7.75" customHeight="1">
      <c r="A221" s="92"/>
      <c r="B221" s="120" t="s">
        <v>634</v>
      </c>
      <c r="C221" s="277"/>
      <c r="D221" s="463"/>
      <c r="E221" s="70"/>
      <c r="F221" s="70"/>
      <c r="G221" s="70"/>
      <c r="H221" s="462"/>
      <c r="I221" s="462"/>
      <c r="J221" s="462"/>
      <c r="K221" s="71"/>
      <c r="L221" s="71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7.75" customHeight="1">
      <c r="A222" s="92"/>
      <c r="B222" s="120" t="s">
        <v>635</v>
      </c>
      <c r="C222" s="277"/>
      <c r="D222" s="463"/>
      <c r="E222" s="70"/>
      <c r="F222" s="70"/>
      <c r="G222" s="70"/>
      <c r="H222" s="71"/>
      <c r="I222" s="71"/>
      <c r="J222" s="71"/>
      <c r="K222" s="71"/>
      <c r="L222" s="71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7.75" customHeight="1">
      <c r="A223" s="92"/>
      <c r="B223" s="224" t="s">
        <v>587</v>
      </c>
      <c r="C223" s="436">
        <v>0.3</v>
      </c>
      <c r="D223" s="332"/>
      <c r="E223" s="371"/>
      <c r="F223" s="371"/>
      <c r="G223" s="371"/>
      <c r="H223" s="71"/>
      <c r="I223" s="71"/>
      <c r="J223" s="71"/>
      <c r="K223" s="71"/>
      <c r="L223" s="71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7.75" customHeight="1">
      <c r="A224" s="435"/>
      <c r="B224" s="79" t="s">
        <v>588</v>
      </c>
      <c r="C224" s="436">
        <v>0.3</v>
      </c>
      <c r="D224" s="332"/>
      <c r="E224" s="371"/>
      <c r="F224" s="371"/>
      <c r="G224" s="371"/>
      <c r="H224" s="71"/>
      <c r="I224" s="71"/>
      <c r="J224" s="71"/>
      <c r="K224" s="71"/>
      <c r="L224" s="71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7.75" customHeight="1">
      <c r="A225" s="435"/>
      <c r="B225" s="79" t="s">
        <v>589</v>
      </c>
      <c r="C225" s="436">
        <v>0.3</v>
      </c>
      <c r="D225" s="332"/>
      <c r="E225" s="371"/>
      <c r="F225" s="371"/>
      <c r="G225" s="371"/>
      <c r="H225" s="71"/>
      <c r="I225" s="71"/>
      <c r="J225" s="71"/>
      <c r="K225" s="71"/>
      <c r="L225" s="71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7.75" customHeight="1">
      <c r="A226" s="435"/>
      <c r="B226" s="79" t="s">
        <v>590</v>
      </c>
      <c r="C226" s="436">
        <v>0.3</v>
      </c>
      <c r="D226" s="332"/>
      <c r="E226" s="371"/>
      <c r="F226" s="371"/>
      <c r="G226" s="371"/>
      <c r="H226" s="462"/>
      <c r="I226" s="462"/>
      <c r="J226" s="462"/>
      <c r="K226" s="71"/>
      <c r="L226" s="71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7.75" customHeight="1">
      <c r="A227" s="133"/>
      <c r="B227" s="79"/>
      <c r="C227" s="121"/>
      <c r="D227" s="134" t="s">
        <v>202</v>
      </c>
      <c r="E227" s="45"/>
      <c r="F227" s="45"/>
      <c r="G227" s="45"/>
      <c r="H227" s="45"/>
      <c r="I227" s="45"/>
      <c r="J227" s="45">
        <f t="shared" ref="J227:J267" si="8">SUM(E227:I227)</f>
        <v>0</v>
      </c>
      <c r="K227" s="45" t="e">
        <f t="shared" ref="K227:K268" si="9">J227/E227</f>
        <v>#DIV/0!</v>
      </c>
      <c r="L227" s="4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7.75" customHeight="1">
      <c r="A228" s="133"/>
      <c r="B228" s="79"/>
      <c r="C228" s="121"/>
      <c r="D228" s="134" t="s">
        <v>205</v>
      </c>
      <c r="E228" s="45"/>
      <c r="F228" s="45"/>
      <c r="G228" s="45"/>
      <c r="H228" s="45"/>
      <c r="I228" s="45"/>
      <c r="J228" s="45">
        <f t="shared" si="8"/>
        <v>0</v>
      </c>
      <c r="K228" s="45" t="e">
        <f t="shared" si="9"/>
        <v>#DIV/0!</v>
      </c>
      <c r="L228" s="4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7.75" customHeight="1">
      <c r="A229" s="133"/>
      <c r="B229" s="79"/>
      <c r="C229" s="121"/>
      <c r="D229" s="134" t="s">
        <v>210</v>
      </c>
      <c r="E229" s="45"/>
      <c r="F229" s="45"/>
      <c r="G229" s="45"/>
      <c r="H229" s="45"/>
      <c r="I229" s="45"/>
      <c r="J229" s="45">
        <f t="shared" si="8"/>
        <v>0</v>
      </c>
      <c r="K229" s="45" t="e">
        <f t="shared" si="9"/>
        <v>#DIV/0!</v>
      </c>
      <c r="L229" s="4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7.75" customHeight="1">
      <c r="A230" s="133"/>
      <c r="B230" s="79"/>
      <c r="C230" s="121"/>
      <c r="D230" s="134" t="s">
        <v>213</v>
      </c>
      <c r="E230" s="45"/>
      <c r="F230" s="45"/>
      <c r="G230" s="45"/>
      <c r="H230" s="45"/>
      <c r="I230" s="45"/>
      <c r="J230" s="45">
        <f t="shared" si="8"/>
        <v>0</v>
      </c>
      <c r="K230" s="45" t="e">
        <f t="shared" si="9"/>
        <v>#DIV/0!</v>
      </c>
      <c r="L230" s="4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7.75" customHeight="1">
      <c r="A231" s="133"/>
      <c r="B231" s="79"/>
      <c r="C231" s="121"/>
      <c r="D231" s="134" t="s">
        <v>216</v>
      </c>
      <c r="E231" s="45"/>
      <c r="F231" s="45"/>
      <c r="G231" s="45"/>
      <c r="H231" s="45"/>
      <c r="I231" s="45"/>
      <c r="J231" s="45">
        <f t="shared" si="8"/>
        <v>0</v>
      </c>
      <c r="K231" s="45" t="e">
        <f t="shared" si="9"/>
        <v>#DIV/0!</v>
      </c>
      <c r="L231" s="4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7.75" customHeight="1">
      <c r="A232" s="133"/>
      <c r="B232" s="79"/>
      <c r="C232" s="121"/>
      <c r="D232" s="134" t="s">
        <v>218</v>
      </c>
      <c r="E232" s="45"/>
      <c r="F232" s="45"/>
      <c r="G232" s="45"/>
      <c r="H232" s="45"/>
      <c r="I232" s="45"/>
      <c r="J232" s="45">
        <f t="shared" si="8"/>
        <v>0</v>
      </c>
      <c r="K232" s="45" t="e">
        <f t="shared" si="9"/>
        <v>#DIV/0!</v>
      </c>
      <c r="L232" s="4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7.75" customHeight="1">
      <c r="A233" s="133"/>
      <c r="B233" s="79"/>
      <c r="C233" s="121"/>
      <c r="D233" s="134" t="s">
        <v>220</v>
      </c>
      <c r="E233" s="45"/>
      <c r="F233" s="45"/>
      <c r="G233" s="45"/>
      <c r="H233" s="45"/>
      <c r="I233" s="45"/>
      <c r="J233" s="45">
        <f t="shared" si="8"/>
        <v>0</v>
      </c>
      <c r="K233" s="45" t="e">
        <f t="shared" si="9"/>
        <v>#DIV/0!</v>
      </c>
      <c r="L233" s="4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7.75" customHeight="1">
      <c r="A234" s="133"/>
      <c r="B234" s="79"/>
      <c r="C234" s="121"/>
      <c r="D234" s="134" t="s">
        <v>223</v>
      </c>
      <c r="E234" s="45"/>
      <c r="F234" s="45"/>
      <c r="G234" s="45"/>
      <c r="H234" s="45"/>
      <c r="I234" s="45"/>
      <c r="J234" s="45">
        <f t="shared" si="8"/>
        <v>0</v>
      </c>
      <c r="K234" s="45" t="e">
        <f t="shared" si="9"/>
        <v>#DIV/0!</v>
      </c>
      <c r="L234" s="4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7.75" customHeight="1">
      <c r="A235" s="133"/>
      <c r="B235" s="79"/>
      <c r="C235" s="121"/>
      <c r="D235" s="134" t="s">
        <v>225</v>
      </c>
      <c r="E235" s="45"/>
      <c r="F235" s="45"/>
      <c r="G235" s="45"/>
      <c r="H235" s="45"/>
      <c r="I235" s="45"/>
      <c r="J235" s="45">
        <f t="shared" si="8"/>
        <v>0</v>
      </c>
      <c r="K235" s="45" t="e">
        <f t="shared" si="9"/>
        <v>#DIV/0!</v>
      </c>
      <c r="L235" s="4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7.75" customHeight="1">
      <c r="A236" s="133"/>
      <c r="B236" s="79"/>
      <c r="C236" s="121"/>
      <c r="D236" s="134" t="s">
        <v>227</v>
      </c>
      <c r="E236" s="45"/>
      <c r="F236" s="45"/>
      <c r="G236" s="45"/>
      <c r="H236" s="45"/>
      <c r="I236" s="45"/>
      <c r="J236" s="45">
        <f t="shared" si="8"/>
        <v>0</v>
      </c>
      <c r="K236" s="45" t="e">
        <f t="shared" si="9"/>
        <v>#DIV/0!</v>
      </c>
      <c r="L236" s="4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7.75" customHeight="1">
      <c r="A237" s="133"/>
      <c r="B237" s="79"/>
      <c r="C237" s="121"/>
      <c r="D237" s="134" t="s">
        <v>229</v>
      </c>
      <c r="E237" s="45"/>
      <c r="F237" s="45"/>
      <c r="G237" s="45"/>
      <c r="H237" s="45"/>
      <c r="I237" s="45"/>
      <c r="J237" s="45">
        <f t="shared" si="8"/>
        <v>0</v>
      </c>
      <c r="K237" s="45" t="e">
        <f t="shared" si="9"/>
        <v>#DIV/0!</v>
      </c>
      <c r="L237" s="4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7.75" customHeight="1">
      <c r="A238" s="133"/>
      <c r="B238" s="79"/>
      <c r="C238" s="121"/>
      <c r="D238" s="134" t="s">
        <v>234</v>
      </c>
      <c r="E238" s="45"/>
      <c r="F238" s="45"/>
      <c r="G238" s="45"/>
      <c r="H238" s="45"/>
      <c r="I238" s="45"/>
      <c r="J238" s="45">
        <f t="shared" si="8"/>
        <v>0</v>
      </c>
      <c r="K238" s="45" t="e">
        <f t="shared" si="9"/>
        <v>#DIV/0!</v>
      </c>
      <c r="L238" s="4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7.75" customHeight="1">
      <c r="A239" s="133"/>
      <c r="B239" s="79"/>
      <c r="C239" s="121"/>
      <c r="D239" s="134" t="s">
        <v>236</v>
      </c>
      <c r="E239" s="45"/>
      <c r="F239" s="45"/>
      <c r="G239" s="45"/>
      <c r="H239" s="45"/>
      <c r="I239" s="45"/>
      <c r="J239" s="45">
        <f t="shared" si="8"/>
        <v>0</v>
      </c>
      <c r="K239" s="45" t="e">
        <f t="shared" si="9"/>
        <v>#DIV/0!</v>
      </c>
      <c r="L239" s="4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7.75" customHeight="1">
      <c r="A240" s="133"/>
      <c r="B240" s="79"/>
      <c r="C240" s="121"/>
      <c r="D240" s="134" t="s">
        <v>241</v>
      </c>
      <c r="E240" s="45"/>
      <c r="F240" s="45"/>
      <c r="G240" s="45"/>
      <c r="H240" s="45"/>
      <c r="I240" s="45"/>
      <c r="J240" s="45">
        <f t="shared" si="8"/>
        <v>0</v>
      </c>
      <c r="K240" s="45" t="e">
        <f t="shared" si="9"/>
        <v>#DIV/0!</v>
      </c>
      <c r="L240" s="4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7.75" customHeight="1">
      <c r="A241" s="133"/>
      <c r="B241" s="79"/>
      <c r="C241" s="121"/>
      <c r="D241" s="134" t="s">
        <v>243</v>
      </c>
      <c r="E241" s="45"/>
      <c r="F241" s="45"/>
      <c r="G241" s="45"/>
      <c r="H241" s="45"/>
      <c r="I241" s="45"/>
      <c r="J241" s="45">
        <f t="shared" si="8"/>
        <v>0</v>
      </c>
      <c r="K241" s="45" t="e">
        <f t="shared" si="9"/>
        <v>#DIV/0!</v>
      </c>
      <c r="L241" s="4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7.75" customHeight="1">
      <c r="A242" s="133"/>
      <c r="B242" s="79"/>
      <c r="C242" s="121"/>
      <c r="D242" s="134" t="s">
        <v>246</v>
      </c>
      <c r="E242" s="45"/>
      <c r="F242" s="45"/>
      <c r="G242" s="45"/>
      <c r="H242" s="45"/>
      <c r="I242" s="45"/>
      <c r="J242" s="45">
        <f t="shared" si="8"/>
        <v>0</v>
      </c>
      <c r="K242" s="45" t="e">
        <f t="shared" si="9"/>
        <v>#DIV/0!</v>
      </c>
      <c r="L242" s="4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7.75" customHeight="1">
      <c r="A243" s="133"/>
      <c r="B243" s="79"/>
      <c r="C243" s="121"/>
      <c r="D243" s="134" t="s">
        <v>249</v>
      </c>
      <c r="E243" s="45"/>
      <c r="F243" s="45"/>
      <c r="G243" s="45"/>
      <c r="H243" s="45"/>
      <c r="I243" s="45"/>
      <c r="J243" s="45">
        <f t="shared" si="8"/>
        <v>0</v>
      </c>
      <c r="K243" s="45" t="e">
        <f t="shared" si="9"/>
        <v>#DIV/0!</v>
      </c>
      <c r="L243" s="4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7.75" customHeight="1">
      <c r="A244" s="133"/>
      <c r="B244" s="79"/>
      <c r="C244" s="121"/>
      <c r="D244" s="134" t="s">
        <v>253</v>
      </c>
      <c r="E244" s="45"/>
      <c r="F244" s="45"/>
      <c r="G244" s="45"/>
      <c r="H244" s="45"/>
      <c r="I244" s="45"/>
      <c r="J244" s="45">
        <f t="shared" si="8"/>
        <v>0</v>
      </c>
      <c r="K244" s="45" t="e">
        <f t="shared" si="9"/>
        <v>#DIV/0!</v>
      </c>
      <c r="L244" s="4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7.75" customHeight="1">
      <c r="A245" s="133"/>
      <c r="B245" s="79"/>
      <c r="C245" s="121"/>
      <c r="D245" s="134" t="s">
        <v>256</v>
      </c>
      <c r="E245" s="45"/>
      <c r="F245" s="45"/>
      <c r="G245" s="45"/>
      <c r="H245" s="45"/>
      <c r="I245" s="45"/>
      <c r="J245" s="45">
        <f t="shared" si="8"/>
        <v>0</v>
      </c>
      <c r="K245" s="45" t="e">
        <f t="shared" si="9"/>
        <v>#DIV/0!</v>
      </c>
      <c r="L245" s="4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7.75" customHeight="1">
      <c r="A246" s="133"/>
      <c r="B246" s="79"/>
      <c r="C246" s="121"/>
      <c r="D246" s="134" t="s">
        <v>259</v>
      </c>
      <c r="E246" s="45"/>
      <c r="F246" s="45"/>
      <c r="G246" s="45"/>
      <c r="H246" s="45"/>
      <c r="I246" s="45"/>
      <c r="J246" s="45">
        <f t="shared" si="8"/>
        <v>0</v>
      </c>
      <c r="K246" s="45" t="e">
        <f t="shared" si="9"/>
        <v>#DIV/0!</v>
      </c>
      <c r="L246" s="4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7.75" customHeight="1">
      <c r="A247" s="133"/>
      <c r="B247" s="79"/>
      <c r="C247" s="121"/>
      <c r="D247" s="134" t="s">
        <v>261</v>
      </c>
      <c r="E247" s="45"/>
      <c r="F247" s="45"/>
      <c r="G247" s="45"/>
      <c r="H247" s="45"/>
      <c r="I247" s="45"/>
      <c r="J247" s="45">
        <f t="shared" si="8"/>
        <v>0</v>
      </c>
      <c r="K247" s="45" t="e">
        <f t="shared" si="9"/>
        <v>#DIV/0!</v>
      </c>
      <c r="L247" s="4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7.75" customHeight="1">
      <c r="A248" s="133"/>
      <c r="B248" s="79"/>
      <c r="C248" s="121"/>
      <c r="D248" s="134" t="s">
        <v>263</v>
      </c>
      <c r="E248" s="45"/>
      <c r="F248" s="45"/>
      <c r="G248" s="45"/>
      <c r="H248" s="45"/>
      <c r="I248" s="45"/>
      <c r="J248" s="45">
        <f t="shared" si="8"/>
        <v>0</v>
      </c>
      <c r="K248" s="45" t="e">
        <f t="shared" si="9"/>
        <v>#DIV/0!</v>
      </c>
      <c r="L248" s="4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7.75" customHeight="1">
      <c r="A249" s="133"/>
      <c r="B249" s="79"/>
      <c r="C249" s="121"/>
      <c r="D249" s="134" t="s">
        <v>265</v>
      </c>
      <c r="E249" s="45"/>
      <c r="F249" s="45"/>
      <c r="G249" s="45"/>
      <c r="H249" s="45"/>
      <c r="I249" s="45"/>
      <c r="J249" s="45">
        <f t="shared" si="8"/>
        <v>0</v>
      </c>
      <c r="K249" s="45" t="e">
        <f t="shared" si="9"/>
        <v>#DIV/0!</v>
      </c>
      <c r="L249" s="4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7.75" customHeight="1">
      <c r="A250" s="133"/>
      <c r="B250" s="79"/>
      <c r="C250" s="121"/>
      <c r="D250" s="134" t="s">
        <v>269</v>
      </c>
      <c r="E250" s="45"/>
      <c r="F250" s="45"/>
      <c r="G250" s="45"/>
      <c r="H250" s="45"/>
      <c r="I250" s="45"/>
      <c r="J250" s="45">
        <f t="shared" si="8"/>
        <v>0</v>
      </c>
      <c r="K250" s="45" t="e">
        <f t="shared" si="9"/>
        <v>#DIV/0!</v>
      </c>
      <c r="L250" s="4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7.75" customHeight="1">
      <c r="A251" s="133"/>
      <c r="B251" s="79"/>
      <c r="C251" s="121"/>
      <c r="D251" s="134" t="s">
        <v>274</v>
      </c>
      <c r="E251" s="45"/>
      <c r="F251" s="45"/>
      <c r="G251" s="45"/>
      <c r="H251" s="45"/>
      <c r="I251" s="45"/>
      <c r="J251" s="45">
        <f t="shared" si="8"/>
        <v>0</v>
      </c>
      <c r="K251" s="45" t="e">
        <f t="shared" si="9"/>
        <v>#DIV/0!</v>
      </c>
      <c r="L251" s="4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7.75" customHeight="1">
      <c r="A252" s="133"/>
      <c r="B252" s="79"/>
      <c r="C252" s="121"/>
      <c r="D252" s="134" t="s">
        <v>277</v>
      </c>
      <c r="E252" s="45"/>
      <c r="F252" s="45"/>
      <c r="G252" s="45"/>
      <c r="H252" s="45"/>
      <c r="I252" s="45"/>
      <c r="J252" s="45">
        <f t="shared" si="8"/>
        <v>0</v>
      </c>
      <c r="K252" s="45" t="e">
        <f t="shared" si="9"/>
        <v>#DIV/0!</v>
      </c>
      <c r="L252" s="4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7.75" customHeight="1">
      <c r="A253" s="133"/>
      <c r="B253" s="79"/>
      <c r="C253" s="121"/>
      <c r="D253" s="134" t="s">
        <v>279</v>
      </c>
      <c r="E253" s="45"/>
      <c r="F253" s="45"/>
      <c r="G253" s="45"/>
      <c r="H253" s="45"/>
      <c r="I253" s="45"/>
      <c r="J253" s="45">
        <f t="shared" si="8"/>
        <v>0</v>
      </c>
      <c r="K253" s="45" t="e">
        <f t="shared" si="9"/>
        <v>#DIV/0!</v>
      </c>
      <c r="L253" s="4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7.75" customHeight="1">
      <c r="A254" s="133"/>
      <c r="B254" s="79"/>
      <c r="C254" s="121"/>
      <c r="D254" s="134" t="s">
        <v>283</v>
      </c>
      <c r="E254" s="45"/>
      <c r="F254" s="45"/>
      <c r="G254" s="45"/>
      <c r="H254" s="45"/>
      <c r="I254" s="45"/>
      <c r="J254" s="45">
        <f t="shared" si="8"/>
        <v>0</v>
      </c>
      <c r="K254" s="45" t="e">
        <f t="shared" si="9"/>
        <v>#DIV/0!</v>
      </c>
      <c r="L254" s="4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7.75" customHeight="1">
      <c r="A255" s="133"/>
      <c r="B255" s="79"/>
      <c r="C255" s="121"/>
      <c r="D255" s="134" t="s">
        <v>285</v>
      </c>
      <c r="E255" s="45"/>
      <c r="F255" s="45"/>
      <c r="G255" s="45"/>
      <c r="H255" s="45"/>
      <c r="I255" s="45"/>
      <c r="J255" s="45">
        <f t="shared" si="8"/>
        <v>0</v>
      </c>
      <c r="K255" s="45" t="e">
        <f t="shared" si="9"/>
        <v>#DIV/0!</v>
      </c>
      <c r="L255" s="4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7.75" customHeight="1">
      <c r="A256" s="133"/>
      <c r="B256" s="79"/>
      <c r="C256" s="121"/>
      <c r="D256" s="134" t="s">
        <v>287</v>
      </c>
      <c r="E256" s="45"/>
      <c r="F256" s="45"/>
      <c r="G256" s="45"/>
      <c r="H256" s="45"/>
      <c r="I256" s="45"/>
      <c r="J256" s="45">
        <f t="shared" si="8"/>
        <v>0</v>
      </c>
      <c r="K256" s="45" t="e">
        <f t="shared" si="9"/>
        <v>#DIV/0!</v>
      </c>
      <c r="L256" s="4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7.75" customHeight="1">
      <c r="A257" s="133"/>
      <c r="B257" s="79"/>
      <c r="C257" s="121"/>
      <c r="D257" s="134" t="s">
        <v>289</v>
      </c>
      <c r="E257" s="45"/>
      <c r="F257" s="45"/>
      <c r="G257" s="45"/>
      <c r="H257" s="45"/>
      <c r="I257" s="45"/>
      <c r="J257" s="45">
        <f t="shared" si="8"/>
        <v>0</v>
      </c>
      <c r="K257" s="45" t="e">
        <f t="shared" si="9"/>
        <v>#DIV/0!</v>
      </c>
      <c r="L257" s="4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7.75" customHeight="1">
      <c r="A258" s="133"/>
      <c r="B258" s="79"/>
      <c r="C258" s="121"/>
      <c r="D258" s="134" t="s">
        <v>291</v>
      </c>
      <c r="E258" s="45"/>
      <c r="F258" s="45"/>
      <c r="G258" s="45"/>
      <c r="H258" s="45"/>
      <c r="I258" s="45"/>
      <c r="J258" s="45">
        <f t="shared" si="8"/>
        <v>0</v>
      </c>
      <c r="K258" s="45" t="e">
        <f t="shared" si="9"/>
        <v>#DIV/0!</v>
      </c>
      <c r="L258" s="4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7.75" customHeight="1">
      <c r="A259" s="133"/>
      <c r="B259" s="79"/>
      <c r="C259" s="121"/>
      <c r="D259" s="134" t="s">
        <v>293</v>
      </c>
      <c r="E259" s="45"/>
      <c r="F259" s="45"/>
      <c r="G259" s="45"/>
      <c r="H259" s="45"/>
      <c r="I259" s="45"/>
      <c r="J259" s="45">
        <f t="shared" si="8"/>
        <v>0</v>
      </c>
      <c r="K259" s="45" t="e">
        <f t="shared" si="9"/>
        <v>#DIV/0!</v>
      </c>
      <c r="L259" s="4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7.75" customHeight="1">
      <c r="A260" s="133"/>
      <c r="B260" s="79"/>
      <c r="C260" s="121"/>
      <c r="D260" s="134" t="s">
        <v>295</v>
      </c>
      <c r="E260" s="45"/>
      <c r="F260" s="45"/>
      <c r="G260" s="45"/>
      <c r="H260" s="45"/>
      <c r="I260" s="45"/>
      <c r="J260" s="45">
        <f t="shared" si="8"/>
        <v>0</v>
      </c>
      <c r="K260" s="45" t="e">
        <f t="shared" si="9"/>
        <v>#DIV/0!</v>
      </c>
      <c r="L260" s="4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7.75" customHeight="1">
      <c r="A261" s="133"/>
      <c r="B261" s="79"/>
      <c r="C261" s="121"/>
      <c r="D261" s="134" t="s">
        <v>297</v>
      </c>
      <c r="E261" s="45"/>
      <c r="F261" s="45"/>
      <c r="G261" s="45"/>
      <c r="H261" s="45"/>
      <c r="I261" s="45"/>
      <c r="J261" s="45">
        <f t="shared" si="8"/>
        <v>0</v>
      </c>
      <c r="K261" s="45" t="e">
        <f t="shared" si="9"/>
        <v>#DIV/0!</v>
      </c>
      <c r="L261" s="4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7.75" customHeight="1">
      <c r="A262" s="133"/>
      <c r="B262" s="79"/>
      <c r="C262" s="121"/>
      <c r="D262" s="134" t="s">
        <v>299</v>
      </c>
      <c r="E262" s="45"/>
      <c r="F262" s="45"/>
      <c r="G262" s="45"/>
      <c r="H262" s="45"/>
      <c r="I262" s="45"/>
      <c r="J262" s="45">
        <f t="shared" si="8"/>
        <v>0</v>
      </c>
      <c r="K262" s="45" t="e">
        <f t="shared" si="9"/>
        <v>#DIV/0!</v>
      </c>
      <c r="L262" s="4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7.75" customHeight="1">
      <c r="A263" s="133"/>
      <c r="B263" s="79"/>
      <c r="C263" s="121"/>
      <c r="D263" s="134" t="s">
        <v>301</v>
      </c>
      <c r="E263" s="45"/>
      <c r="F263" s="45"/>
      <c r="G263" s="45"/>
      <c r="H263" s="45"/>
      <c r="I263" s="45"/>
      <c r="J263" s="45">
        <f t="shared" si="8"/>
        <v>0</v>
      </c>
      <c r="K263" s="45" t="e">
        <f t="shared" si="9"/>
        <v>#DIV/0!</v>
      </c>
      <c r="L263" s="4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7.75" customHeight="1">
      <c r="A264" s="133"/>
      <c r="B264" s="79"/>
      <c r="C264" s="121"/>
      <c r="D264" s="134" t="s">
        <v>302</v>
      </c>
      <c r="E264" s="45"/>
      <c r="F264" s="45"/>
      <c r="G264" s="45"/>
      <c r="H264" s="45"/>
      <c r="I264" s="45"/>
      <c r="J264" s="45">
        <f t="shared" si="8"/>
        <v>0</v>
      </c>
      <c r="K264" s="45" t="e">
        <f t="shared" si="9"/>
        <v>#DIV/0!</v>
      </c>
      <c r="L264" s="4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7.75" customHeight="1">
      <c r="A265" s="133"/>
      <c r="B265" s="79"/>
      <c r="C265" s="121"/>
      <c r="D265" s="134" t="s">
        <v>304</v>
      </c>
      <c r="E265" s="45"/>
      <c r="F265" s="45"/>
      <c r="G265" s="45"/>
      <c r="H265" s="45"/>
      <c r="I265" s="45"/>
      <c r="J265" s="45">
        <f t="shared" si="8"/>
        <v>0</v>
      </c>
      <c r="K265" s="45" t="e">
        <f t="shared" si="9"/>
        <v>#DIV/0!</v>
      </c>
      <c r="L265" s="4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7.75" customHeight="1">
      <c r="A266" s="133"/>
      <c r="B266" s="79"/>
      <c r="C266" s="121"/>
      <c r="D266" s="134" t="s">
        <v>306</v>
      </c>
      <c r="E266" s="45"/>
      <c r="F266" s="45"/>
      <c r="G266" s="45"/>
      <c r="H266" s="45"/>
      <c r="I266" s="45"/>
      <c r="J266" s="45">
        <f t="shared" si="8"/>
        <v>0</v>
      </c>
      <c r="K266" s="45" t="e">
        <f t="shared" si="9"/>
        <v>#DIV/0!</v>
      </c>
      <c r="L266" s="4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7.75" customHeight="1">
      <c r="A267" s="133"/>
      <c r="B267" s="79"/>
      <c r="C267" s="121"/>
      <c r="D267" s="134" t="s">
        <v>309</v>
      </c>
      <c r="E267" s="45"/>
      <c r="F267" s="45"/>
      <c r="G267" s="45"/>
      <c r="H267" s="45"/>
      <c r="I267" s="45"/>
      <c r="J267" s="45">
        <f t="shared" si="8"/>
        <v>0</v>
      </c>
      <c r="K267" s="45" t="e">
        <f t="shared" si="9"/>
        <v>#DIV/0!</v>
      </c>
      <c r="L267" s="4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7.75" customHeight="1">
      <c r="A268" s="133"/>
      <c r="B268" s="79"/>
      <c r="C268" s="121"/>
      <c r="D268" s="80" t="s">
        <v>41</v>
      </c>
      <c r="E268" s="45"/>
      <c r="F268" s="45"/>
      <c r="G268" s="45"/>
      <c r="H268" s="45"/>
      <c r="I268" s="45"/>
      <c r="J268" s="45">
        <f>SUM(J227:J267)</f>
        <v>0</v>
      </c>
      <c r="K268" s="45" t="e">
        <f t="shared" si="9"/>
        <v>#DIV/0!</v>
      </c>
      <c r="L268" s="4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7.75" customHeight="1">
      <c r="A269" s="447"/>
      <c r="B269" s="109"/>
      <c r="C269" s="469"/>
      <c r="D269" s="470"/>
      <c r="E269" s="472"/>
      <c r="F269" s="472"/>
      <c r="G269" s="472"/>
      <c r="H269" s="236"/>
      <c r="I269" s="236"/>
      <c r="J269" s="236"/>
      <c r="K269" s="71"/>
      <c r="L269" s="71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7.75" customHeight="1">
      <c r="A270" s="292" t="s">
        <v>597</v>
      </c>
      <c r="B270" s="317" t="s">
        <v>639</v>
      </c>
      <c r="C270" s="474"/>
      <c r="D270" s="475"/>
      <c r="E270" s="53"/>
      <c r="F270" s="53"/>
      <c r="G270" s="53"/>
      <c r="H270" s="477"/>
      <c r="I270" s="477"/>
      <c r="J270" s="477"/>
      <c r="K270" s="53"/>
      <c r="L270" s="457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7.75" customHeight="1">
      <c r="A271" s="267" t="s">
        <v>583</v>
      </c>
      <c r="B271" s="82" t="s">
        <v>641</v>
      </c>
      <c r="C271" s="460"/>
      <c r="D271" s="332"/>
      <c r="E271" s="371"/>
      <c r="F271" s="371"/>
      <c r="G271" s="70"/>
      <c r="H271" s="71"/>
      <c r="I271" s="71"/>
      <c r="J271" s="71"/>
      <c r="K271" s="71"/>
      <c r="L271" s="71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7.75" customHeight="1">
      <c r="A272" s="267" t="s">
        <v>585</v>
      </c>
      <c r="B272" s="224" t="s">
        <v>587</v>
      </c>
      <c r="C272" s="478" t="s">
        <v>642</v>
      </c>
      <c r="D272" s="81" t="s">
        <v>523</v>
      </c>
      <c r="E272" s="371"/>
      <c r="F272" s="371"/>
      <c r="G272" s="70"/>
      <c r="H272" s="71"/>
      <c r="I272" s="71"/>
      <c r="J272" s="71"/>
      <c r="K272" s="71"/>
      <c r="L272" s="71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7.75" customHeight="1">
      <c r="A273" s="435"/>
      <c r="B273" s="79" t="s">
        <v>588</v>
      </c>
      <c r="C273" s="479" t="s">
        <v>643</v>
      </c>
      <c r="D273" s="81" t="s">
        <v>523</v>
      </c>
      <c r="E273" s="371"/>
      <c r="F273" s="371"/>
      <c r="G273" s="371"/>
      <c r="H273" s="71"/>
      <c r="I273" s="71"/>
      <c r="J273" s="71"/>
      <c r="K273" s="71"/>
      <c r="L273" s="71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7.75" customHeight="1">
      <c r="A274" s="435"/>
      <c r="B274" s="79" t="s">
        <v>589</v>
      </c>
      <c r="C274" s="478" t="s">
        <v>644</v>
      </c>
      <c r="D274" s="81" t="s">
        <v>523</v>
      </c>
      <c r="E274" s="371"/>
      <c r="F274" s="371"/>
      <c r="G274" s="371"/>
      <c r="H274" s="71"/>
      <c r="I274" s="71"/>
      <c r="J274" s="71"/>
      <c r="K274" s="71"/>
      <c r="L274" s="71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7.75" customHeight="1">
      <c r="A275" s="481"/>
      <c r="B275" s="79" t="s">
        <v>590</v>
      </c>
      <c r="C275" s="478" t="s">
        <v>645</v>
      </c>
      <c r="D275" s="81" t="s">
        <v>523</v>
      </c>
      <c r="E275" s="482"/>
      <c r="F275" s="482"/>
      <c r="G275" s="482"/>
      <c r="H275" s="71"/>
      <c r="I275" s="71"/>
      <c r="J275" s="71"/>
      <c r="K275" s="71"/>
      <c r="L275" s="71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7.75" customHeight="1">
      <c r="A276" s="133"/>
      <c r="B276" s="79"/>
      <c r="C276" s="121"/>
      <c r="D276" s="134" t="s">
        <v>202</v>
      </c>
      <c r="E276" s="484">
        <v>446</v>
      </c>
      <c r="F276" s="45"/>
      <c r="G276" s="45"/>
      <c r="H276" s="45"/>
      <c r="I276" s="45"/>
      <c r="J276" s="45">
        <f t="shared" ref="J276:J316" si="10">SUM(E276:I276)</f>
        <v>446</v>
      </c>
      <c r="K276" s="45">
        <f t="shared" ref="K276:K317" si="11">J276/E276</f>
        <v>1</v>
      </c>
      <c r="L276" s="4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7.75" customHeight="1">
      <c r="A277" s="133"/>
      <c r="B277" s="79"/>
      <c r="C277" s="121"/>
      <c r="D277" s="134" t="s">
        <v>205</v>
      </c>
      <c r="E277" s="484">
        <v>139</v>
      </c>
      <c r="F277" s="45"/>
      <c r="G277" s="45"/>
      <c r="H277" s="45"/>
      <c r="I277" s="45"/>
      <c r="J277" s="45">
        <f t="shared" si="10"/>
        <v>139</v>
      </c>
      <c r="K277" s="45">
        <f t="shared" si="11"/>
        <v>1</v>
      </c>
      <c r="L277" s="4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7.75" customHeight="1">
      <c r="A278" s="133"/>
      <c r="B278" s="79"/>
      <c r="C278" s="121"/>
      <c r="D278" s="134" t="s">
        <v>210</v>
      </c>
      <c r="E278" s="484">
        <v>120</v>
      </c>
      <c r="F278" s="45"/>
      <c r="G278" s="45"/>
      <c r="H278" s="45"/>
      <c r="I278" s="45"/>
      <c r="J278" s="45">
        <f t="shared" si="10"/>
        <v>120</v>
      </c>
      <c r="K278" s="45">
        <f t="shared" si="11"/>
        <v>1</v>
      </c>
      <c r="L278" s="4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7.75" customHeight="1">
      <c r="A279" s="133"/>
      <c r="B279" s="79"/>
      <c r="C279" s="121"/>
      <c r="D279" s="134" t="s">
        <v>213</v>
      </c>
      <c r="E279" s="484">
        <v>343</v>
      </c>
      <c r="F279" s="45"/>
      <c r="G279" s="45"/>
      <c r="H279" s="45"/>
      <c r="I279" s="45"/>
      <c r="J279" s="45">
        <f t="shared" si="10"/>
        <v>343</v>
      </c>
      <c r="K279" s="45">
        <f t="shared" si="11"/>
        <v>1</v>
      </c>
      <c r="L279" s="4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7.75" customHeight="1">
      <c r="A280" s="133"/>
      <c r="B280" s="79"/>
      <c r="C280" s="121"/>
      <c r="D280" s="134" t="s">
        <v>216</v>
      </c>
      <c r="E280" s="484">
        <v>164</v>
      </c>
      <c r="F280" s="45"/>
      <c r="G280" s="45"/>
      <c r="H280" s="45"/>
      <c r="I280" s="45"/>
      <c r="J280" s="45">
        <f t="shared" si="10"/>
        <v>164</v>
      </c>
      <c r="K280" s="45">
        <f t="shared" si="11"/>
        <v>1</v>
      </c>
      <c r="L280" s="4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7.75" customHeight="1">
      <c r="A281" s="133"/>
      <c r="B281" s="79"/>
      <c r="C281" s="121"/>
      <c r="D281" s="134" t="s">
        <v>218</v>
      </c>
      <c r="E281" s="484">
        <v>237</v>
      </c>
      <c r="F281" s="45"/>
      <c r="G281" s="45"/>
      <c r="H281" s="45"/>
      <c r="I281" s="45"/>
      <c r="J281" s="45">
        <f t="shared" si="10"/>
        <v>237</v>
      </c>
      <c r="K281" s="45">
        <f t="shared" si="11"/>
        <v>1</v>
      </c>
      <c r="L281" s="4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7.75" customHeight="1">
      <c r="A282" s="133"/>
      <c r="B282" s="79"/>
      <c r="C282" s="121"/>
      <c r="D282" s="134" t="s">
        <v>220</v>
      </c>
      <c r="E282" s="484">
        <v>107</v>
      </c>
      <c r="F282" s="45"/>
      <c r="G282" s="45"/>
      <c r="H282" s="45"/>
      <c r="I282" s="45"/>
      <c r="J282" s="45">
        <f t="shared" si="10"/>
        <v>107</v>
      </c>
      <c r="K282" s="45">
        <f t="shared" si="11"/>
        <v>1</v>
      </c>
      <c r="L282" s="4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7.75" customHeight="1">
      <c r="A283" s="133"/>
      <c r="B283" s="79"/>
      <c r="C283" s="121"/>
      <c r="D283" s="134" t="s">
        <v>223</v>
      </c>
      <c r="E283" s="484">
        <v>201</v>
      </c>
      <c r="F283" s="45"/>
      <c r="G283" s="45"/>
      <c r="H283" s="45"/>
      <c r="I283" s="45"/>
      <c r="J283" s="45">
        <f t="shared" si="10"/>
        <v>201</v>
      </c>
      <c r="K283" s="45">
        <f t="shared" si="11"/>
        <v>1</v>
      </c>
      <c r="L283" s="4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7.75" customHeight="1">
      <c r="A284" s="133"/>
      <c r="B284" s="79"/>
      <c r="C284" s="121"/>
      <c r="D284" s="134" t="s">
        <v>225</v>
      </c>
      <c r="E284" s="484">
        <v>373</v>
      </c>
      <c r="F284" s="45"/>
      <c r="G284" s="45"/>
      <c r="H284" s="45"/>
      <c r="I284" s="45"/>
      <c r="J284" s="45">
        <f t="shared" si="10"/>
        <v>373</v>
      </c>
      <c r="K284" s="45">
        <f t="shared" si="11"/>
        <v>1</v>
      </c>
      <c r="L284" s="4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7.75" customHeight="1">
      <c r="A285" s="133"/>
      <c r="B285" s="79"/>
      <c r="C285" s="121"/>
      <c r="D285" s="134" t="s">
        <v>227</v>
      </c>
      <c r="E285" s="484">
        <v>68</v>
      </c>
      <c r="F285" s="45"/>
      <c r="G285" s="45"/>
      <c r="H285" s="45"/>
      <c r="I285" s="45"/>
      <c r="J285" s="45">
        <f t="shared" si="10"/>
        <v>68</v>
      </c>
      <c r="K285" s="45">
        <f t="shared" si="11"/>
        <v>1</v>
      </c>
      <c r="L285" s="4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7.75" customHeight="1">
      <c r="A286" s="133"/>
      <c r="B286" s="79"/>
      <c r="C286" s="121"/>
      <c r="D286" s="134" t="s">
        <v>229</v>
      </c>
      <c r="E286" s="484">
        <v>55</v>
      </c>
      <c r="F286" s="45"/>
      <c r="G286" s="45"/>
      <c r="H286" s="45"/>
      <c r="I286" s="45"/>
      <c r="J286" s="45">
        <f t="shared" si="10"/>
        <v>55</v>
      </c>
      <c r="K286" s="45">
        <f t="shared" si="11"/>
        <v>1</v>
      </c>
      <c r="L286" s="4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7.75" customHeight="1">
      <c r="A287" s="133"/>
      <c r="B287" s="79"/>
      <c r="C287" s="121"/>
      <c r="D287" s="134" t="s">
        <v>234</v>
      </c>
      <c r="E287" s="484">
        <v>262</v>
      </c>
      <c r="F287" s="45"/>
      <c r="G287" s="45"/>
      <c r="H287" s="45"/>
      <c r="I287" s="45"/>
      <c r="J287" s="45">
        <f t="shared" si="10"/>
        <v>262</v>
      </c>
      <c r="K287" s="45">
        <f t="shared" si="11"/>
        <v>1</v>
      </c>
      <c r="L287" s="4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7.75" customHeight="1">
      <c r="A288" s="133"/>
      <c r="B288" s="79"/>
      <c r="C288" s="121"/>
      <c r="D288" s="134" t="s">
        <v>236</v>
      </c>
      <c r="E288" s="484">
        <v>144</v>
      </c>
      <c r="F288" s="45"/>
      <c r="G288" s="45"/>
      <c r="H288" s="45"/>
      <c r="I288" s="45"/>
      <c r="J288" s="45">
        <f t="shared" si="10"/>
        <v>144</v>
      </c>
      <c r="K288" s="45">
        <f t="shared" si="11"/>
        <v>1</v>
      </c>
      <c r="L288" s="4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7.75" customHeight="1">
      <c r="A289" s="133"/>
      <c r="B289" s="79"/>
      <c r="C289" s="121"/>
      <c r="D289" s="134" t="s">
        <v>241</v>
      </c>
      <c r="E289" s="484">
        <v>114</v>
      </c>
      <c r="F289" s="45"/>
      <c r="G289" s="45"/>
      <c r="H289" s="45"/>
      <c r="I289" s="45"/>
      <c r="J289" s="45">
        <f t="shared" si="10"/>
        <v>114</v>
      </c>
      <c r="K289" s="45">
        <f t="shared" si="11"/>
        <v>1</v>
      </c>
      <c r="L289" s="4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7.75" customHeight="1">
      <c r="A290" s="133"/>
      <c r="B290" s="79"/>
      <c r="C290" s="121"/>
      <c r="D290" s="134" t="s">
        <v>243</v>
      </c>
      <c r="E290" s="484">
        <v>112</v>
      </c>
      <c r="F290" s="45"/>
      <c r="G290" s="45"/>
      <c r="H290" s="45"/>
      <c r="I290" s="45"/>
      <c r="J290" s="45">
        <f t="shared" si="10"/>
        <v>112</v>
      </c>
      <c r="K290" s="45">
        <f t="shared" si="11"/>
        <v>1</v>
      </c>
      <c r="L290" s="4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7.75" customHeight="1">
      <c r="A291" s="133"/>
      <c r="B291" s="79"/>
      <c r="C291" s="121"/>
      <c r="D291" s="134" t="s">
        <v>246</v>
      </c>
      <c r="E291" s="484">
        <v>133</v>
      </c>
      <c r="F291" s="45"/>
      <c r="G291" s="45"/>
      <c r="H291" s="45"/>
      <c r="I291" s="45"/>
      <c r="J291" s="45">
        <f t="shared" si="10"/>
        <v>133</v>
      </c>
      <c r="K291" s="45">
        <f t="shared" si="11"/>
        <v>1</v>
      </c>
      <c r="L291" s="4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7.75" customHeight="1">
      <c r="A292" s="133"/>
      <c r="B292" s="79"/>
      <c r="C292" s="121"/>
      <c r="D292" s="134" t="s">
        <v>249</v>
      </c>
      <c r="E292" s="484">
        <v>56</v>
      </c>
      <c r="F292" s="45"/>
      <c r="G292" s="45"/>
      <c r="H292" s="45"/>
      <c r="I292" s="45"/>
      <c r="J292" s="45">
        <f t="shared" si="10"/>
        <v>56</v>
      </c>
      <c r="K292" s="45">
        <f t="shared" si="11"/>
        <v>1</v>
      </c>
      <c r="L292" s="4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7.75" customHeight="1">
      <c r="A293" s="133"/>
      <c r="B293" s="79"/>
      <c r="C293" s="121"/>
      <c r="D293" s="134" t="s">
        <v>253</v>
      </c>
      <c r="E293" s="484">
        <v>279</v>
      </c>
      <c r="F293" s="45"/>
      <c r="G293" s="45"/>
      <c r="H293" s="45"/>
      <c r="I293" s="45"/>
      <c r="J293" s="45">
        <f t="shared" si="10"/>
        <v>279</v>
      </c>
      <c r="K293" s="45">
        <f t="shared" si="11"/>
        <v>1</v>
      </c>
      <c r="L293" s="4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7.75" customHeight="1">
      <c r="A294" s="133"/>
      <c r="B294" s="79"/>
      <c r="C294" s="121"/>
      <c r="D294" s="134" t="s">
        <v>256</v>
      </c>
      <c r="E294" s="484">
        <v>126</v>
      </c>
      <c r="F294" s="45"/>
      <c r="G294" s="45"/>
      <c r="H294" s="45"/>
      <c r="I294" s="45"/>
      <c r="J294" s="45">
        <f t="shared" si="10"/>
        <v>126</v>
      </c>
      <c r="K294" s="45">
        <f t="shared" si="11"/>
        <v>1</v>
      </c>
      <c r="L294" s="4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7.75" customHeight="1">
      <c r="A295" s="133"/>
      <c r="B295" s="79"/>
      <c r="C295" s="121"/>
      <c r="D295" s="134" t="s">
        <v>259</v>
      </c>
      <c r="E295" s="484">
        <v>110</v>
      </c>
      <c r="F295" s="45"/>
      <c r="G295" s="45"/>
      <c r="H295" s="45"/>
      <c r="I295" s="45"/>
      <c r="J295" s="45">
        <f t="shared" si="10"/>
        <v>110</v>
      </c>
      <c r="K295" s="45">
        <f t="shared" si="11"/>
        <v>1</v>
      </c>
      <c r="L295" s="4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7.75" customHeight="1">
      <c r="A296" s="133"/>
      <c r="B296" s="79"/>
      <c r="C296" s="121"/>
      <c r="D296" s="134" t="s">
        <v>261</v>
      </c>
      <c r="E296" s="484">
        <v>432</v>
      </c>
      <c r="F296" s="45"/>
      <c r="G296" s="45"/>
      <c r="H296" s="45"/>
      <c r="I296" s="45"/>
      <c r="J296" s="45">
        <f t="shared" si="10"/>
        <v>432</v>
      </c>
      <c r="K296" s="45">
        <f t="shared" si="11"/>
        <v>1</v>
      </c>
      <c r="L296" s="4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7.75" customHeight="1">
      <c r="A297" s="133"/>
      <c r="B297" s="79"/>
      <c r="C297" s="121"/>
      <c r="D297" s="134" t="s">
        <v>263</v>
      </c>
      <c r="E297" s="484">
        <v>109</v>
      </c>
      <c r="F297" s="45"/>
      <c r="G297" s="45"/>
      <c r="H297" s="45"/>
      <c r="I297" s="45"/>
      <c r="J297" s="45">
        <f t="shared" si="10"/>
        <v>109</v>
      </c>
      <c r="K297" s="45">
        <f t="shared" si="11"/>
        <v>1</v>
      </c>
      <c r="L297" s="4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7.75" customHeight="1">
      <c r="A298" s="133"/>
      <c r="B298" s="79"/>
      <c r="C298" s="121"/>
      <c r="D298" s="134" t="s">
        <v>265</v>
      </c>
      <c r="E298" s="484">
        <v>91</v>
      </c>
      <c r="F298" s="45"/>
      <c r="G298" s="45"/>
      <c r="H298" s="45"/>
      <c r="I298" s="45"/>
      <c r="J298" s="45">
        <f t="shared" si="10"/>
        <v>91</v>
      </c>
      <c r="K298" s="45">
        <f t="shared" si="11"/>
        <v>1</v>
      </c>
      <c r="L298" s="4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7.75" customHeight="1">
      <c r="A299" s="133"/>
      <c r="B299" s="79"/>
      <c r="C299" s="121"/>
      <c r="D299" s="134" t="s">
        <v>269</v>
      </c>
      <c r="E299" s="484">
        <v>53</v>
      </c>
      <c r="F299" s="45"/>
      <c r="G299" s="45"/>
      <c r="H299" s="45"/>
      <c r="I299" s="45"/>
      <c r="J299" s="45">
        <f t="shared" si="10"/>
        <v>53</v>
      </c>
      <c r="K299" s="45">
        <f t="shared" si="11"/>
        <v>1</v>
      </c>
      <c r="L299" s="4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7.75" customHeight="1">
      <c r="A300" s="133"/>
      <c r="B300" s="79"/>
      <c r="C300" s="121"/>
      <c r="D300" s="134" t="s">
        <v>274</v>
      </c>
      <c r="E300" s="484">
        <v>277</v>
      </c>
      <c r="F300" s="45"/>
      <c r="G300" s="45"/>
      <c r="H300" s="45"/>
      <c r="I300" s="45"/>
      <c r="J300" s="45">
        <f t="shared" si="10"/>
        <v>277</v>
      </c>
      <c r="K300" s="45">
        <f t="shared" si="11"/>
        <v>1</v>
      </c>
      <c r="L300" s="4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7.75" customHeight="1">
      <c r="A301" s="133"/>
      <c r="B301" s="79"/>
      <c r="C301" s="121"/>
      <c r="D301" s="134" t="s">
        <v>277</v>
      </c>
      <c r="E301" s="484">
        <v>84</v>
      </c>
      <c r="F301" s="45"/>
      <c r="G301" s="45"/>
      <c r="H301" s="45"/>
      <c r="I301" s="45"/>
      <c r="J301" s="45">
        <f t="shared" si="10"/>
        <v>84</v>
      </c>
      <c r="K301" s="45">
        <f t="shared" si="11"/>
        <v>1</v>
      </c>
      <c r="L301" s="4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7.75" customHeight="1">
      <c r="A302" s="133"/>
      <c r="B302" s="79"/>
      <c r="C302" s="121"/>
      <c r="D302" s="134" t="s">
        <v>279</v>
      </c>
      <c r="E302" s="484">
        <v>426</v>
      </c>
      <c r="F302" s="45"/>
      <c r="G302" s="45"/>
      <c r="H302" s="45"/>
      <c r="I302" s="45"/>
      <c r="J302" s="45">
        <f t="shared" si="10"/>
        <v>426</v>
      </c>
      <c r="K302" s="45">
        <f t="shared" si="11"/>
        <v>1</v>
      </c>
      <c r="L302" s="4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7.75" customHeight="1">
      <c r="A303" s="133"/>
      <c r="B303" s="79"/>
      <c r="C303" s="121"/>
      <c r="D303" s="134" t="s">
        <v>283</v>
      </c>
      <c r="E303" s="484">
        <v>103</v>
      </c>
      <c r="F303" s="45"/>
      <c r="G303" s="45"/>
      <c r="H303" s="45"/>
      <c r="I303" s="45"/>
      <c r="J303" s="45">
        <f t="shared" si="10"/>
        <v>103</v>
      </c>
      <c r="K303" s="45">
        <f t="shared" si="11"/>
        <v>1</v>
      </c>
      <c r="L303" s="4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7.75" customHeight="1">
      <c r="A304" s="133"/>
      <c r="B304" s="79"/>
      <c r="C304" s="121"/>
      <c r="D304" s="134" t="s">
        <v>285</v>
      </c>
      <c r="E304" s="484">
        <v>128</v>
      </c>
      <c r="F304" s="45"/>
      <c r="G304" s="45"/>
      <c r="H304" s="45"/>
      <c r="I304" s="45"/>
      <c r="J304" s="45">
        <f t="shared" si="10"/>
        <v>128</v>
      </c>
      <c r="K304" s="45">
        <f t="shared" si="11"/>
        <v>1</v>
      </c>
      <c r="L304" s="4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7.75" customHeight="1">
      <c r="A305" s="133"/>
      <c r="B305" s="79"/>
      <c r="C305" s="121"/>
      <c r="D305" s="134" t="s">
        <v>287</v>
      </c>
      <c r="E305" s="484">
        <v>188</v>
      </c>
      <c r="F305" s="45"/>
      <c r="G305" s="45"/>
      <c r="H305" s="45"/>
      <c r="I305" s="45"/>
      <c r="J305" s="45">
        <f t="shared" si="10"/>
        <v>188</v>
      </c>
      <c r="K305" s="45">
        <f t="shared" si="11"/>
        <v>1</v>
      </c>
      <c r="L305" s="4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7.75" customHeight="1">
      <c r="A306" s="133"/>
      <c r="B306" s="79"/>
      <c r="C306" s="121"/>
      <c r="D306" s="134" t="s">
        <v>289</v>
      </c>
      <c r="E306" s="484">
        <v>208</v>
      </c>
      <c r="F306" s="45"/>
      <c r="G306" s="45"/>
      <c r="H306" s="45"/>
      <c r="I306" s="45"/>
      <c r="J306" s="45">
        <f t="shared" si="10"/>
        <v>208</v>
      </c>
      <c r="K306" s="45">
        <f t="shared" si="11"/>
        <v>1</v>
      </c>
      <c r="L306" s="4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7.75" customHeight="1">
      <c r="A307" s="133"/>
      <c r="B307" s="79"/>
      <c r="C307" s="121"/>
      <c r="D307" s="134" t="s">
        <v>291</v>
      </c>
      <c r="E307" s="484">
        <v>118</v>
      </c>
      <c r="F307" s="45"/>
      <c r="G307" s="45"/>
      <c r="H307" s="45"/>
      <c r="I307" s="45"/>
      <c r="J307" s="45">
        <f t="shared" si="10"/>
        <v>118</v>
      </c>
      <c r="K307" s="45">
        <f t="shared" si="11"/>
        <v>1</v>
      </c>
      <c r="L307" s="4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7.75" customHeight="1">
      <c r="A308" s="133"/>
      <c r="B308" s="79"/>
      <c r="C308" s="121"/>
      <c r="D308" s="134" t="s">
        <v>293</v>
      </c>
      <c r="E308" s="484">
        <v>417</v>
      </c>
      <c r="F308" s="45"/>
      <c r="G308" s="45"/>
      <c r="H308" s="45"/>
      <c r="I308" s="45"/>
      <c r="J308" s="45">
        <f t="shared" si="10"/>
        <v>417</v>
      </c>
      <c r="K308" s="45">
        <f t="shared" si="11"/>
        <v>1</v>
      </c>
      <c r="L308" s="4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7.75" customHeight="1">
      <c r="A309" s="133"/>
      <c r="B309" s="79"/>
      <c r="C309" s="121"/>
      <c r="D309" s="134" t="s">
        <v>295</v>
      </c>
      <c r="E309" s="484">
        <v>125</v>
      </c>
      <c r="F309" s="45"/>
      <c r="G309" s="45"/>
      <c r="H309" s="45"/>
      <c r="I309" s="45"/>
      <c r="J309" s="45">
        <f t="shared" si="10"/>
        <v>125</v>
      </c>
      <c r="K309" s="45">
        <f t="shared" si="11"/>
        <v>1</v>
      </c>
      <c r="L309" s="4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7.75" customHeight="1">
      <c r="A310" s="133"/>
      <c r="B310" s="79"/>
      <c r="C310" s="121"/>
      <c r="D310" s="134" t="s">
        <v>297</v>
      </c>
      <c r="E310" s="484">
        <v>366</v>
      </c>
      <c r="F310" s="45"/>
      <c r="G310" s="45"/>
      <c r="H310" s="45"/>
      <c r="I310" s="45"/>
      <c r="J310" s="45">
        <f t="shared" si="10"/>
        <v>366</v>
      </c>
      <c r="K310" s="45">
        <f t="shared" si="11"/>
        <v>1</v>
      </c>
      <c r="L310" s="4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7.75" customHeight="1">
      <c r="A311" s="133"/>
      <c r="B311" s="79"/>
      <c r="C311" s="121"/>
      <c r="D311" s="134" t="s">
        <v>299</v>
      </c>
      <c r="E311" s="484">
        <v>214</v>
      </c>
      <c r="F311" s="45"/>
      <c r="G311" s="45"/>
      <c r="H311" s="45"/>
      <c r="I311" s="45"/>
      <c r="J311" s="45">
        <f t="shared" si="10"/>
        <v>214</v>
      </c>
      <c r="K311" s="45">
        <f t="shared" si="11"/>
        <v>1</v>
      </c>
      <c r="L311" s="4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7.75" customHeight="1">
      <c r="A312" s="133"/>
      <c r="B312" s="79"/>
      <c r="C312" s="121"/>
      <c r="D312" s="134" t="s">
        <v>301</v>
      </c>
      <c r="E312" s="484">
        <v>102</v>
      </c>
      <c r="F312" s="45"/>
      <c r="G312" s="45"/>
      <c r="H312" s="45"/>
      <c r="I312" s="45"/>
      <c r="J312" s="45">
        <f t="shared" si="10"/>
        <v>102</v>
      </c>
      <c r="K312" s="45">
        <f t="shared" si="11"/>
        <v>1</v>
      </c>
      <c r="L312" s="4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7.75" customHeight="1">
      <c r="A313" s="133"/>
      <c r="B313" s="79"/>
      <c r="C313" s="121"/>
      <c r="D313" s="134" t="s">
        <v>302</v>
      </c>
      <c r="E313" s="484">
        <v>297</v>
      </c>
      <c r="F313" s="45"/>
      <c r="G313" s="45"/>
      <c r="H313" s="45"/>
      <c r="I313" s="45"/>
      <c r="J313" s="45">
        <f t="shared" si="10"/>
        <v>297</v>
      </c>
      <c r="K313" s="45">
        <f t="shared" si="11"/>
        <v>1</v>
      </c>
      <c r="L313" s="4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7.75" customHeight="1">
      <c r="A314" s="133"/>
      <c r="B314" s="79"/>
      <c r="C314" s="121"/>
      <c r="D314" s="134" t="s">
        <v>304</v>
      </c>
      <c r="E314" s="484">
        <v>312</v>
      </c>
      <c r="F314" s="45"/>
      <c r="G314" s="45"/>
      <c r="H314" s="45"/>
      <c r="I314" s="45"/>
      <c r="J314" s="45">
        <f t="shared" si="10"/>
        <v>312</v>
      </c>
      <c r="K314" s="45">
        <f t="shared" si="11"/>
        <v>1</v>
      </c>
      <c r="L314" s="4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7.75" customHeight="1">
      <c r="A315" s="133"/>
      <c r="B315" s="79"/>
      <c r="C315" s="121"/>
      <c r="D315" s="134" t="s">
        <v>306</v>
      </c>
      <c r="E315" s="484">
        <v>387</v>
      </c>
      <c r="F315" s="45"/>
      <c r="G315" s="45"/>
      <c r="H315" s="45"/>
      <c r="I315" s="45"/>
      <c r="J315" s="45">
        <f t="shared" si="10"/>
        <v>387</v>
      </c>
      <c r="K315" s="45">
        <f t="shared" si="11"/>
        <v>1</v>
      </c>
      <c r="L315" s="4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7.75" customHeight="1">
      <c r="A316" s="133"/>
      <c r="B316" s="79"/>
      <c r="C316" s="121"/>
      <c r="D316" s="134" t="s">
        <v>309</v>
      </c>
      <c r="E316" s="484">
        <v>137</v>
      </c>
      <c r="F316" s="45"/>
      <c r="G316" s="45"/>
      <c r="H316" s="45"/>
      <c r="I316" s="45"/>
      <c r="J316" s="45">
        <f t="shared" si="10"/>
        <v>137</v>
      </c>
      <c r="K316" s="45">
        <f t="shared" si="11"/>
        <v>1</v>
      </c>
      <c r="L316" s="4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7.75" customHeight="1">
      <c r="A317" s="133"/>
      <c r="B317" s="79"/>
      <c r="C317" s="121"/>
      <c r="D317" s="80" t="s">
        <v>41</v>
      </c>
      <c r="E317" s="486">
        <v>8156</v>
      </c>
      <c r="F317" s="45"/>
      <c r="G317" s="45"/>
      <c r="H317" s="45"/>
      <c r="I317" s="45"/>
      <c r="J317" s="95">
        <v>8156</v>
      </c>
      <c r="K317" s="45">
        <f t="shared" si="11"/>
        <v>1</v>
      </c>
      <c r="L317" s="4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7.75" customHeight="1">
      <c r="A318" s="487"/>
      <c r="B318" s="488"/>
      <c r="C318" s="489"/>
      <c r="D318" s="490"/>
      <c r="E318" s="491"/>
      <c r="F318" s="491"/>
      <c r="G318" s="491"/>
      <c r="H318" s="492"/>
      <c r="I318" s="492"/>
      <c r="J318" s="492"/>
      <c r="K318" s="141"/>
      <c r="L318" s="141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7.75" customHeight="1">
      <c r="A319" s="5"/>
      <c r="B319" s="5"/>
      <c r="C319" s="5"/>
      <c r="D319" s="5"/>
      <c r="E319" s="5"/>
      <c r="F319" s="5"/>
      <c r="G319" s="5"/>
      <c r="H319" s="237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7.75" customHeight="1">
      <c r="A320" s="5"/>
      <c r="B320" s="5"/>
      <c r="C320" s="5"/>
      <c r="D320" s="5"/>
      <c r="E320" s="5"/>
      <c r="F320" s="5"/>
      <c r="G320" s="5"/>
      <c r="H320" s="237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7.75" customHeight="1">
      <c r="A321" s="5"/>
      <c r="B321" s="5"/>
      <c r="C321" s="5"/>
      <c r="D321" s="5"/>
      <c r="E321" s="5"/>
      <c r="F321" s="5"/>
      <c r="G321" s="5"/>
      <c r="H321" s="237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7.75" customHeight="1">
      <c r="A322" s="5"/>
      <c r="B322" s="5"/>
      <c r="C322" s="5"/>
      <c r="D322" s="5"/>
      <c r="E322" s="5"/>
      <c r="F322" s="5"/>
      <c r="G322" s="5"/>
      <c r="H322" s="237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7.75" customHeight="1">
      <c r="A323" s="5"/>
      <c r="B323" s="5"/>
      <c r="C323" s="5"/>
      <c r="D323" s="5"/>
      <c r="E323" s="5"/>
      <c r="F323" s="5"/>
      <c r="G323" s="5"/>
      <c r="H323" s="237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237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237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237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237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237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237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237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237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237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237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237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237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237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237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237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237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237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237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237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237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237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237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237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237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237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237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237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237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237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237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237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237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237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237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237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237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237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237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237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237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237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237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237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237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237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237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237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237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237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237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237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237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237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237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237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237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237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237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237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237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237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237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237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237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237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237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237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237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237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237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237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237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237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237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237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237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237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237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237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237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237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237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237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237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237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237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237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237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237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237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237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237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237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237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237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237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237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237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237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237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237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237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237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237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237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237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237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237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237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237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237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237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237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237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237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237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237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237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237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237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237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237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237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237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237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237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237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237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237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237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237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237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237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237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237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237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237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237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237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237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237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237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237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237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237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237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237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237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237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237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237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237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237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237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237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237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237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237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237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237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237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237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237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237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237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237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237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237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237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237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237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237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237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237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237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237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237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237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237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237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237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237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237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237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237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237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237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237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237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237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237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237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237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237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237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237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237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237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237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237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237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237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237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237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237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237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237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237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237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237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237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237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237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237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237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237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237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237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237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237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237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237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237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237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237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237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237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237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237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237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237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237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237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237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237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237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237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237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237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237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237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237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237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237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237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237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237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237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237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237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237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237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237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237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237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237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237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237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237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237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237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237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237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237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237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237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237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237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237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237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237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237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237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237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237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237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237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237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237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237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237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237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237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237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237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237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237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237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237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237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237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237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237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237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237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237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237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237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237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237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237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237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237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237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237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237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237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237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237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237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237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237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237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237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237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237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237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237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237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237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237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237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237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237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237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237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237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237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237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237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237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237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237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237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237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237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237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237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237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237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237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237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237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237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237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237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237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237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237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237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237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237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237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237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237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237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237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237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237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237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237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237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237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237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237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237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237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237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237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237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237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237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237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237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237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237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237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237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237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237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237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237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237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237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237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237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237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237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237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237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237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237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237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237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237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237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237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237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237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237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237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237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237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237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237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237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237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237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237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237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237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237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237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237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237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237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237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237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237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237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237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237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237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237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237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237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237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237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237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237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237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237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237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237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237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237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237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237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237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237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237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237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237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237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237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237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237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237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237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237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237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237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237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237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237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237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237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237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237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237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237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237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237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237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237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237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237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237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237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237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237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237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237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237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237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237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237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237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237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237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237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237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237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237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237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237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237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237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237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237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237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237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237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237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237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237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237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237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237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237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237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237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237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237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237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237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237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237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237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237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237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237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237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237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237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237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237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237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237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237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237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237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237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237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237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237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237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237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237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237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237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237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237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237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237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237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237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237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237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237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237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237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237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237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237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237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237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237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237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237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237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237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237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237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237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237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237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237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237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237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237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237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237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237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237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237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237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237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237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237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237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237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237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237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237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237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237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237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237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237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237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237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237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237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237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237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237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237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237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237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237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237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237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237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237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237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237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237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237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237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237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237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237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237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237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237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237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237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237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237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237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237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237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237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237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237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237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237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237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237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237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237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237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237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237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237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237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237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237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237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237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237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237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237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237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237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237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237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237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237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237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237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237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237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237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237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237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237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237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237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237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237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237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237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237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237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237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237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237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237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237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237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237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237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237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237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237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237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237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237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237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237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237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237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237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237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237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18">
    <mergeCell ref="B121:D121"/>
    <mergeCell ref="H11:J11"/>
    <mergeCell ref="H13:J13"/>
    <mergeCell ref="B17:D17"/>
    <mergeCell ref="B18:D18"/>
    <mergeCell ref="B19:D19"/>
    <mergeCell ref="B20:D20"/>
    <mergeCell ref="B21:D21"/>
    <mergeCell ref="H8:J8"/>
    <mergeCell ref="H9:J9"/>
    <mergeCell ref="B70:D70"/>
    <mergeCell ref="B71:D71"/>
    <mergeCell ref="B120:D120"/>
    <mergeCell ref="H3:J3"/>
    <mergeCell ref="H4:J4"/>
    <mergeCell ref="H5:J5"/>
    <mergeCell ref="H6:J6"/>
    <mergeCell ref="H7:J7"/>
  </mergeCells>
  <printOptions horizontalCentered="1"/>
  <pageMargins left="0.39370078740157483" right="0.39370078740157483" top="0.70866141732283472" bottom="0.39370078740157483" header="0" footer="0"/>
  <pageSetup paperSize="9" orientation="landscape"/>
  <headerFooter>
    <oddHeader>&amp;Rเอกสารแนบ 5 (&amp;P/)</oddHeader>
  </headerFooter>
  <colBreaks count="1" manualBreakCount="1">
    <brk id="10" man="1"/>
  </colBreaks>
  <legacyDrawing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rgb="FF0000FF"/>
  </sheetPr>
  <dimension ref="A1:Z1000"/>
  <sheetViews>
    <sheetView workbookViewId="0"/>
  </sheetViews>
  <sheetFormatPr defaultColWidth="12.625" defaultRowHeight="15" customHeight="1"/>
  <cols>
    <col min="1" max="1" width="44.25" customWidth="1"/>
    <col min="2" max="2" width="12.75" customWidth="1"/>
    <col min="3" max="3" width="15.375" customWidth="1"/>
    <col min="4" max="4" width="44.25" customWidth="1"/>
    <col min="5" max="10" width="12.75" customWidth="1"/>
    <col min="11" max="26" width="7.875" customWidth="1"/>
  </cols>
  <sheetData>
    <row r="1" spans="1:26" ht="27.75" customHeight="1">
      <c r="A1" s="1" t="s">
        <v>0</v>
      </c>
      <c r="B1" s="4"/>
      <c r="C1" s="4" t="s">
        <v>511</v>
      </c>
      <c r="D1" s="4"/>
      <c r="E1" s="6"/>
      <c r="F1" s="7"/>
      <c r="G1" s="7"/>
      <c r="H1" s="7"/>
      <c r="I1" s="7"/>
      <c r="J1" s="7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 spans="1:26" ht="27.75" customHeight="1">
      <c r="A2" s="4" t="s">
        <v>4</v>
      </c>
      <c r="B2" s="4"/>
      <c r="C2" s="4" t="s">
        <v>512</v>
      </c>
      <c r="D2" s="4"/>
      <c r="E2" s="6"/>
      <c r="F2" s="6"/>
      <c r="G2" s="6"/>
      <c r="H2" s="6"/>
      <c r="I2" s="6"/>
      <c r="J2" s="6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</row>
    <row r="3" spans="1:26" ht="27.75" customHeight="1">
      <c r="A3" s="9" t="s">
        <v>9</v>
      </c>
      <c r="B3" s="9"/>
      <c r="C3" s="9" t="s">
        <v>11</v>
      </c>
      <c r="D3" s="9"/>
      <c r="E3" s="9" t="s">
        <v>13</v>
      </c>
      <c r="F3" s="9"/>
      <c r="G3" s="9"/>
      <c r="H3" s="9"/>
      <c r="I3" s="9"/>
      <c r="J3" s="9"/>
      <c r="K3" s="400"/>
      <c r="L3" s="400"/>
      <c r="M3" s="400"/>
      <c r="N3" s="400"/>
      <c r="O3" s="400"/>
      <c r="P3" s="400"/>
      <c r="Q3" s="400"/>
      <c r="R3" s="400"/>
      <c r="S3" s="400"/>
      <c r="T3" s="400"/>
      <c r="U3" s="400"/>
      <c r="V3" s="400"/>
      <c r="W3" s="400"/>
      <c r="X3" s="400"/>
      <c r="Y3" s="400"/>
      <c r="Z3" s="400"/>
    </row>
    <row r="4" spans="1:26" ht="27.75" customHeight="1">
      <c r="A4" s="12" t="s">
        <v>15</v>
      </c>
      <c r="B4" s="12"/>
      <c r="C4" s="12" t="s">
        <v>657</v>
      </c>
      <c r="D4" s="12"/>
      <c r="E4" s="12" t="s">
        <v>658</v>
      </c>
      <c r="F4" s="12"/>
      <c r="G4" s="12"/>
      <c r="H4" s="12"/>
      <c r="I4" s="12"/>
      <c r="J4" s="12"/>
      <c r="K4" s="400"/>
      <c r="L4" s="400"/>
      <c r="M4" s="400"/>
      <c r="N4" s="400"/>
      <c r="O4" s="400"/>
      <c r="P4" s="400"/>
      <c r="Q4" s="400"/>
      <c r="R4" s="400"/>
      <c r="S4" s="400"/>
      <c r="T4" s="400"/>
      <c r="U4" s="400"/>
      <c r="V4" s="400"/>
      <c r="W4" s="400"/>
      <c r="X4" s="400"/>
      <c r="Y4" s="400"/>
      <c r="Z4" s="400"/>
    </row>
    <row r="5" spans="1:26" ht="27.75" customHeight="1">
      <c r="A5" s="401" t="s">
        <v>514</v>
      </c>
      <c r="B5" s="12"/>
      <c r="C5" s="12" t="s">
        <v>659</v>
      </c>
      <c r="D5" s="9"/>
      <c r="E5" s="12" t="s">
        <v>660</v>
      </c>
      <c r="F5" s="9"/>
      <c r="G5" s="9"/>
      <c r="H5" s="9"/>
      <c r="I5" s="9"/>
      <c r="J5" s="9"/>
      <c r="K5" s="400"/>
      <c r="L5" s="400"/>
      <c r="M5" s="400"/>
      <c r="N5" s="400"/>
      <c r="O5" s="400"/>
      <c r="P5" s="400"/>
      <c r="Q5" s="400"/>
      <c r="R5" s="400"/>
      <c r="S5" s="400"/>
      <c r="T5" s="400"/>
      <c r="U5" s="400"/>
      <c r="V5" s="400"/>
      <c r="W5" s="400"/>
      <c r="X5" s="400"/>
      <c r="Y5" s="400"/>
      <c r="Z5" s="400"/>
    </row>
    <row r="6" spans="1:26" ht="27.75" customHeight="1">
      <c r="A6" s="401" t="s">
        <v>516</v>
      </c>
      <c r="B6" s="12"/>
      <c r="C6" s="12"/>
      <c r="D6" s="9"/>
      <c r="E6" s="12" t="s">
        <v>661</v>
      </c>
      <c r="F6" s="9"/>
      <c r="G6" s="9"/>
      <c r="H6" s="9"/>
      <c r="I6" s="9"/>
      <c r="J6" s="9"/>
      <c r="K6" s="400"/>
      <c r="L6" s="400"/>
      <c r="M6" s="400"/>
      <c r="N6" s="400"/>
      <c r="O6" s="400"/>
      <c r="P6" s="400"/>
      <c r="Q6" s="400"/>
      <c r="R6" s="400"/>
      <c r="S6" s="400"/>
      <c r="T6" s="400"/>
      <c r="U6" s="400"/>
      <c r="V6" s="400"/>
      <c r="W6" s="400"/>
      <c r="X6" s="400"/>
      <c r="Y6" s="400"/>
      <c r="Z6" s="400"/>
    </row>
    <row r="7" spans="1:26" ht="27.75" customHeight="1">
      <c r="A7" s="401"/>
      <c r="B7" s="12"/>
      <c r="C7" s="12"/>
      <c r="D7" s="9"/>
      <c r="E7" s="12" t="s">
        <v>662</v>
      </c>
      <c r="F7" s="12"/>
      <c r="G7" s="12"/>
      <c r="H7" s="12"/>
      <c r="I7" s="12"/>
      <c r="J7" s="12"/>
      <c r="K7" s="400"/>
      <c r="L7" s="400"/>
      <c r="M7" s="400"/>
      <c r="N7" s="400"/>
      <c r="O7" s="400"/>
      <c r="P7" s="400"/>
      <c r="Q7" s="400"/>
      <c r="R7" s="400"/>
      <c r="S7" s="400"/>
      <c r="T7" s="400"/>
      <c r="U7" s="400"/>
      <c r="V7" s="400"/>
      <c r="W7" s="400"/>
      <c r="X7" s="400"/>
      <c r="Y7" s="400"/>
      <c r="Z7" s="400"/>
    </row>
    <row r="8" spans="1:26" ht="27.75" customHeight="1">
      <c r="A8" s="401"/>
      <c r="B8" s="12"/>
      <c r="C8" s="12"/>
      <c r="D8" s="9"/>
      <c r="E8" s="12" t="s">
        <v>663</v>
      </c>
      <c r="F8" s="12"/>
      <c r="G8" s="12"/>
      <c r="H8" s="12"/>
      <c r="I8" s="12"/>
      <c r="J8" s="12"/>
      <c r="K8" s="400"/>
      <c r="L8" s="400"/>
      <c r="M8" s="400"/>
      <c r="N8" s="400"/>
      <c r="O8" s="400"/>
      <c r="P8" s="400"/>
      <c r="Q8" s="400"/>
      <c r="R8" s="400"/>
      <c r="S8" s="400"/>
      <c r="T8" s="400"/>
      <c r="U8" s="400"/>
      <c r="V8" s="400"/>
      <c r="W8" s="400"/>
      <c r="X8" s="400"/>
      <c r="Y8" s="400"/>
      <c r="Z8" s="400"/>
    </row>
    <row r="9" spans="1:26" ht="27.75" customHeight="1">
      <c r="A9" s="401"/>
      <c r="B9" s="12"/>
      <c r="C9" s="12"/>
      <c r="D9" s="9"/>
      <c r="E9" s="12" t="s">
        <v>664</v>
      </c>
      <c r="F9" s="12"/>
      <c r="G9" s="12"/>
      <c r="H9" s="12"/>
      <c r="I9" s="12"/>
      <c r="J9" s="12"/>
      <c r="K9" s="400"/>
      <c r="L9" s="400"/>
      <c r="M9" s="400"/>
      <c r="N9" s="400"/>
      <c r="O9" s="400"/>
      <c r="P9" s="400"/>
      <c r="Q9" s="400"/>
      <c r="R9" s="400"/>
      <c r="S9" s="400"/>
      <c r="T9" s="400"/>
      <c r="U9" s="400"/>
      <c r="V9" s="400"/>
      <c r="W9" s="400"/>
      <c r="X9" s="400"/>
      <c r="Y9" s="400"/>
      <c r="Z9" s="400"/>
    </row>
    <row r="10" spans="1:26" ht="27.75" customHeight="1">
      <c r="A10" s="401"/>
      <c r="B10" s="9"/>
      <c r="C10" s="9" t="s">
        <v>24</v>
      </c>
      <c r="D10" s="9"/>
      <c r="E10" s="9" t="s">
        <v>420</v>
      </c>
      <c r="F10" s="9"/>
      <c r="G10" s="9"/>
      <c r="H10" s="9"/>
      <c r="I10" s="9"/>
      <c r="J10" s="9"/>
      <c r="K10" s="400"/>
      <c r="L10" s="400"/>
      <c r="M10" s="400"/>
      <c r="N10" s="400"/>
      <c r="O10" s="400"/>
      <c r="P10" s="400"/>
      <c r="Q10" s="400"/>
      <c r="R10" s="400"/>
      <c r="S10" s="400"/>
      <c r="T10" s="400"/>
      <c r="U10" s="400"/>
      <c r="V10" s="400"/>
      <c r="W10" s="400"/>
      <c r="X10" s="400"/>
      <c r="Y10" s="400"/>
      <c r="Z10" s="400"/>
    </row>
    <row r="11" spans="1:26" ht="27.75" customHeight="1">
      <c r="A11" s="5"/>
      <c r="B11" s="12"/>
      <c r="C11" s="12" t="s">
        <v>657</v>
      </c>
      <c r="D11" s="5"/>
      <c r="E11" s="12" t="s">
        <v>658</v>
      </c>
      <c r="F11" s="12"/>
      <c r="G11" s="12"/>
      <c r="H11" s="12"/>
      <c r="I11" s="12"/>
      <c r="J11" s="12"/>
      <c r="K11" s="400"/>
      <c r="L11" s="400"/>
      <c r="M11" s="400"/>
      <c r="N11" s="400"/>
      <c r="O11" s="400"/>
      <c r="P11" s="400"/>
      <c r="Q11" s="400"/>
      <c r="R11" s="400"/>
      <c r="S11" s="400"/>
      <c r="T11" s="400"/>
      <c r="U11" s="400"/>
      <c r="V11" s="400"/>
      <c r="W11" s="400"/>
      <c r="X11" s="400"/>
      <c r="Y11" s="400"/>
      <c r="Z11" s="400"/>
    </row>
    <row r="12" spans="1:26" ht="27.75" customHeight="1">
      <c r="A12" s="5"/>
      <c r="B12" s="12"/>
      <c r="C12" s="12" t="s">
        <v>659</v>
      </c>
      <c r="D12" s="5"/>
      <c r="E12" s="12" t="s">
        <v>665</v>
      </c>
      <c r="F12" s="12"/>
      <c r="G12" s="12"/>
      <c r="H12" s="12"/>
      <c r="I12" s="12"/>
      <c r="J12" s="12"/>
      <c r="K12" s="400"/>
      <c r="L12" s="400"/>
      <c r="M12" s="400"/>
      <c r="N12" s="400"/>
      <c r="O12" s="400"/>
      <c r="P12" s="400"/>
      <c r="Q12" s="400"/>
      <c r="R12" s="400"/>
      <c r="S12" s="400"/>
      <c r="T12" s="400"/>
      <c r="U12" s="400"/>
      <c r="V12" s="400"/>
      <c r="W12" s="400"/>
      <c r="X12" s="400"/>
      <c r="Y12" s="400"/>
      <c r="Z12" s="400"/>
    </row>
    <row r="13" spans="1:26" ht="27.75" customHeight="1">
      <c r="A13" s="5"/>
      <c r="B13" s="12"/>
      <c r="C13" s="12"/>
      <c r="D13" s="5"/>
      <c r="E13" s="12" t="s">
        <v>666</v>
      </c>
      <c r="F13" s="12"/>
      <c r="G13" s="12"/>
      <c r="H13" s="12"/>
      <c r="I13" s="12"/>
      <c r="J13" s="12"/>
      <c r="K13" s="400"/>
      <c r="L13" s="400"/>
      <c r="M13" s="400"/>
      <c r="N13" s="400"/>
      <c r="O13" s="400"/>
      <c r="P13" s="400"/>
      <c r="Q13" s="400"/>
      <c r="R13" s="400"/>
      <c r="S13" s="400"/>
      <c r="T13" s="400"/>
      <c r="U13" s="400"/>
      <c r="V13" s="400"/>
      <c r="W13" s="400"/>
      <c r="X13" s="400"/>
      <c r="Y13" s="400"/>
      <c r="Z13" s="400"/>
    </row>
    <row r="14" spans="1:26" ht="27.75" customHeight="1">
      <c r="A14" s="5"/>
      <c r="B14" s="12"/>
      <c r="C14" s="12"/>
      <c r="D14" s="5"/>
      <c r="E14" s="12"/>
      <c r="F14" s="12"/>
      <c r="G14" s="12"/>
      <c r="H14" s="12"/>
      <c r="I14" s="12"/>
      <c r="J14" s="12"/>
      <c r="K14" s="400"/>
      <c r="L14" s="400"/>
      <c r="M14" s="400"/>
      <c r="N14" s="400"/>
      <c r="O14" s="400"/>
      <c r="P14" s="400"/>
      <c r="Q14" s="400"/>
      <c r="R14" s="400"/>
      <c r="S14" s="400"/>
      <c r="T14" s="400"/>
      <c r="U14" s="400"/>
      <c r="V14" s="400"/>
      <c r="W14" s="400"/>
      <c r="X14" s="400"/>
      <c r="Y14" s="400"/>
      <c r="Z14" s="400"/>
    </row>
    <row r="15" spans="1:26" ht="27.75" customHeight="1">
      <c r="A15" s="5"/>
      <c r="B15" s="12"/>
      <c r="C15" s="12"/>
      <c r="D15" s="5"/>
      <c r="E15" s="12"/>
      <c r="F15" s="12"/>
      <c r="G15" s="12"/>
      <c r="H15" s="12"/>
      <c r="I15" s="12"/>
      <c r="J15" s="12"/>
      <c r="K15" s="400"/>
      <c r="L15" s="400"/>
      <c r="M15" s="400"/>
      <c r="N15" s="400"/>
      <c r="O15" s="400"/>
      <c r="P15" s="400"/>
      <c r="Q15" s="400"/>
      <c r="R15" s="400"/>
      <c r="S15" s="400"/>
      <c r="T15" s="400"/>
      <c r="U15" s="400"/>
      <c r="V15" s="400"/>
      <c r="W15" s="400"/>
      <c r="X15" s="400"/>
      <c r="Y15" s="400"/>
      <c r="Z15" s="400"/>
    </row>
    <row r="16" spans="1:26" ht="27.75" customHeight="1">
      <c r="A16" s="5"/>
      <c r="B16" s="12"/>
      <c r="C16" s="12"/>
      <c r="D16" s="5"/>
      <c r="E16" s="12"/>
      <c r="F16" s="12"/>
      <c r="G16" s="12"/>
      <c r="H16" s="12"/>
      <c r="I16" s="12"/>
      <c r="J16" s="12"/>
      <c r="K16" s="400"/>
      <c r="L16" s="400"/>
      <c r="M16" s="400"/>
      <c r="N16" s="400"/>
      <c r="O16" s="400"/>
      <c r="P16" s="400"/>
      <c r="Q16" s="400"/>
      <c r="R16" s="400"/>
      <c r="S16" s="400"/>
      <c r="T16" s="400"/>
      <c r="U16" s="400"/>
      <c r="V16" s="400"/>
      <c r="W16" s="400"/>
      <c r="X16" s="400"/>
      <c r="Y16" s="400"/>
      <c r="Z16" s="400"/>
    </row>
    <row r="17" spans="1:26" ht="27.75" customHeight="1">
      <c r="A17" s="5"/>
      <c r="B17" s="12"/>
      <c r="C17" s="12"/>
      <c r="D17" s="5"/>
      <c r="E17" s="12"/>
      <c r="F17" s="12"/>
      <c r="G17" s="12"/>
      <c r="H17" s="12"/>
      <c r="I17" s="12"/>
      <c r="J17" s="12"/>
      <c r="K17" s="400"/>
      <c r="L17" s="400"/>
      <c r="M17" s="400"/>
      <c r="N17" s="400"/>
      <c r="O17" s="400"/>
      <c r="P17" s="400"/>
      <c r="Q17" s="400"/>
      <c r="R17" s="400"/>
      <c r="S17" s="400"/>
      <c r="T17" s="400"/>
      <c r="U17" s="400"/>
      <c r="V17" s="400"/>
      <c r="W17" s="400"/>
      <c r="X17" s="400"/>
      <c r="Y17" s="400"/>
      <c r="Z17" s="400"/>
    </row>
    <row r="18" spans="1:26" ht="27.75" customHeight="1">
      <c r="A18" s="17" t="s">
        <v>29</v>
      </c>
      <c r="B18" s="1100" t="s">
        <v>31</v>
      </c>
      <c r="C18" s="1101"/>
      <c r="D18" s="1102"/>
      <c r="E18" s="523"/>
      <c r="F18" s="524"/>
      <c r="G18" s="525"/>
      <c r="H18" s="525"/>
      <c r="I18" s="525"/>
      <c r="J18" s="525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</row>
    <row r="19" spans="1:26" ht="27.75" customHeight="1">
      <c r="A19" s="20" t="s">
        <v>44</v>
      </c>
      <c r="B19" s="1117" t="s">
        <v>51</v>
      </c>
      <c r="C19" s="1110"/>
      <c r="D19" s="1118"/>
      <c r="E19" s="526" t="s">
        <v>101</v>
      </c>
      <c r="F19" s="526" t="s">
        <v>370</v>
      </c>
      <c r="G19" s="526" t="s">
        <v>667</v>
      </c>
      <c r="H19" s="526" t="s">
        <v>668</v>
      </c>
      <c r="I19" s="527" t="s">
        <v>41</v>
      </c>
      <c r="J19" s="528" t="s">
        <v>43</v>
      </c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</row>
    <row r="20" spans="1:26" ht="27.75" customHeight="1">
      <c r="A20" s="26"/>
      <c r="B20" s="1119" t="s">
        <v>62</v>
      </c>
      <c r="C20" s="1114"/>
      <c r="D20" s="1120"/>
      <c r="E20" s="529"/>
      <c r="F20" s="37"/>
      <c r="G20" s="530"/>
      <c r="H20" s="530"/>
      <c r="I20" s="530"/>
      <c r="J20" s="530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</row>
    <row r="21" spans="1:26" ht="27.75" customHeight="1">
      <c r="A21" s="270" t="s">
        <v>669</v>
      </c>
      <c r="B21" s="1147" t="s">
        <v>670</v>
      </c>
      <c r="C21" s="1134"/>
      <c r="D21" s="1145"/>
      <c r="E21" s="53"/>
      <c r="F21" s="53"/>
      <c r="G21" s="53"/>
      <c r="H21" s="53"/>
      <c r="I21" s="53"/>
      <c r="J21" s="53"/>
      <c r="K21" s="6"/>
      <c r="L21" s="6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</row>
    <row r="22" spans="1:26" ht="27.75" customHeight="1">
      <c r="A22" s="307" t="s">
        <v>671</v>
      </c>
      <c r="B22" s="41" t="s">
        <v>672</v>
      </c>
      <c r="C22" s="531"/>
      <c r="D22" s="374"/>
      <c r="E22" s="70"/>
      <c r="F22" s="70"/>
      <c r="G22" s="70"/>
      <c r="H22" s="70"/>
      <c r="I22" s="70"/>
      <c r="J22" s="70"/>
      <c r="K22" s="6"/>
      <c r="L22" s="6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</row>
    <row r="23" spans="1:26" ht="27.75" customHeight="1">
      <c r="A23" s="307" t="s">
        <v>673</v>
      </c>
      <c r="B23" s="79" t="s">
        <v>674</v>
      </c>
      <c r="C23" s="532"/>
      <c r="D23" s="225"/>
      <c r="E23" s="70"/>
      <c r="F23" s="70"/>
      <c r="G23" s="70"/>
      <c r="H23" s="70"/>
      <c r="I23" s="70"/>
      <c r="J23" s="70"/>
      <c r="K23" s="6"/>
      <c r="L23" s="6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</row>
    <row r="24" spans="1:26" ht="27.75" customHeight="1">
      <c r="A24" s="533"/>
      <c r="B24" s="79" t="s">
        <v>675</v>
      </c>
      <c r="C24" s="304" t="s">
        <v>676</v>
      </c>
      <c r="D24" s="225"/>
      <c r="E24" s="70"/>
      <c r="F24" s="70"/>
      <c r="G24" s="70"/>
      <c r="H24" s="70"/>
      <c r="I24" s="70"/>
      <c r="J24" s="70"/>
      <c r="K24" s="6"/>
      <c r="L24" s="6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</row>
    <row r="25" spans="1:26" ht="27.75" customHeight="1">
      <c r="A25" s="320"/>
      <c r="B25" s="79" t="s">
        <v>677</v>
      </c>
      <c r="C25" s="532"/>
      <c r="D25" s="225"/>
      <c r="E25" s="70"/>
      <c r="F25" s="429"/>
      <c r="G25" s="429"/>
      <c r="H25" s="429"/>
      <c r="I25" s="429"/>
      <c r="J25" s="429"/>
      <c r="K25" s="6"/>
      <c r="L25" s="6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</row>
    <row r="26" spans="1:26" ht="27.75" customHeight="1">
      <c r="A26" s="320"/>
      <c r="B26" s="79" t="s">
        <v>678</v>
      </c>
      <c r="C26" s="532"/>
      <c r="D26" s="225"/>
      <c r="E26" s="70"/>
      <c r="F26" s="429"/>
      <c r="G26" s="429"/>
      <c r="H26" s="429"/>
      <c r="I26" s="429"/>
      <c r="J26" s="429"/>
      <c r="K26" s="6"/>
      <c r="L26" s="6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</row>
    <row r="27" spans="1:26" ht="27.75" customHeight="1">
      <c r="A27" s="320"/>
      <c r="B27" s="301" t="s">
        <v>679</v>
      </c>
      <c r="C27" s="408"/>
      <c r="D27" s="225"/>
      <c r="E27" s="70"/>
      <c r="F27" s="70"/>
      <c r="G27" s="70"/>
      <c r="H27" s="70"/>
      <c r="I27" s="70"/>
      <c r="J27" s="70"/>
      <c r="K27" s="6"/>
      <c r="L27" s="6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</row>
    <row r="28" spans="1:26" ht="27.75" customHeight="1">
      <c r="A28" s="282"/>
      <c r="B28" s="306"/>
      <c r="C28" s="80"/>
      <c r="D28" s="536"/>
      <c r="E28" s="70"/>
      <c r="F28" s="70"/>
      <c r="G28" s="70"/>
      <c r="H28" s="70"/>
      <c r="I28" s="70"/>
      <c r="J28" s="70"/>
      <c r="K28" s="6"/>
      <c r="L28" s="6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</row>
    <row r="29" spans="1:26" ht="27.75" customHeight="1">
      <c r="A29" s="331"/>
      <c r="B29" s="403"/>
      <c r="C29" s="537"/>
      <c r="D29" s="537"/>
      <c r="E29" s="375"/>
      <c r="F29" s="538"/>
      <c r="G29" s="538"/>
      <c r="H29" s="538"/>
      <c r="I29" s="538"/>
      <c r="J29" s="538"/>
      <c r="K29" s="6"/>
      <c r="L29" s="6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</row>
    <row r="30" spans="1:26" ht="27.75" customHeight="1">
      <c r="A30" s="539"/>
      <c r="B30" s="540"/>
      <c r="C30" s="541"/>
      <c r="D30" s="541"/>
      <c r="E30" s="542"/>
      <c r="F30" s="543"/>
      <c r="G30" s="543"/>
      <c r="H30" s="543"/>
      <c r="I30" s="543"/>
      <c r="J30" s="543"/>
      <c r="K30" s="6"/>
      <c r="L30" s="6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</row>
    <row r="31" spans="1:26" ht="27.75" customHeight="1">
      <c r="A31" s="544"/>
      <c r="B31" s="545"/>
      <c r="C31" s="546"/>
      <c r="D31" s="546"/>
      <c r="E31" s="547"/>
      <c r="F31" s="548"/>
      <c r="G31" s="548"/>
      <c r="H31" s="548"/>
      <c r="I31" s="548"/>
      <c r="J31" s="548"/>
      <c r="K31" s="6"/>
      <c r="L31" s="6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</row>
    <row r="32" spans="1:26" ht="22.5" customHeight="1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</row>
    <row r="33" spans="1:26" ht="22.5" customHeight="1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</row>
    <row r="34" spans="1:26" ht="22.5" customHeight="1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</row>
    <row r="35" spans="1:26" ht="22.5" customHeight="1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</row>
    <row r="36" spans="1:26" ht="22.5" customHeight="1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</row>
    <row r="37" spans="1:26" ht="22.5" customHeight="1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</row>
    <row r="38" spans="1:26" ht="22.5" customHeight="1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</row>
    <row r="39" spans="1:26" ht="22.5" customHeight="1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</row>
    <row r="40" spans="1:26" ht="22.5" customHeight="1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</row>
    <row r="41" spans="1:26" ht="22.5" customHeight="1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</row>
    <row r="42" spans="1:26" ht="22.5" customHeight="1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</row>
    <row r="43" spans="1:26" ht="22.5" customHeight="1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</row>
    <row r="44" spans="1:26" ht="22.5" customHeight="1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</row>
    <row r="45" spans="1:26" ht="22.5" customHeight="1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</row>
    <row r="46" spans="1:26" ht="22.5" customHeight="1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</row>
    <row r="47" spans="1:26" ht="22.5" customHeight="1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</row>
    <row r="48" spans="1:26" ht="22.5" customHeight="1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</row>
    <row r="49" spans="1:26" ht="22.5" customHeight="1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</row>
    <row r="50" spans="1:26" ht="22.5" customHeight="1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</row>
    <row r="51" spans="1:26" ht="22.5" customHeight="1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</row>
    <row r="52" spans="1:26" ht="22.5" customHeight="1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</row>
    <row r="53" spans="1:26" ht="22.5" customHeight="1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</row>
    <row r="54" spans="1:26" ht="22.5" customHeight="1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</row>
    <row r="55" spans="1:26" ht="22.5" customHeight="1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</row>
    <row r="56" spans="1:26" ht="22.5" customHeight="1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</row>
    <row r="57" spans="1:26" ht="22.5" customHeight="1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</row>
    <row r="58" spans="1:26" ht="22.5" customHeight="1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</row>
    <row r="59" spans="1:26" ht="22.5" customHeight="1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</row>
    <row r="60" spans="1:26" ht="22.5" customHeight="1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</row>
    <row r="61" spans="1:26" ht="22.5" customHeight="1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</row>
    <row r="62" spans="1:26" ht="22.5" customHeight="1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</row>
    <row r="63" spans="1:26" ht="22.5" customHeight="1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</row>
    <row r="64" spans="1:26" ht="22.5" customHeight="1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</row>
    <row r="65" spans="1:26" ht="22.5" customHeight="1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</row>
    <row r="66" spans="1:26" ht="22.5" customHeight="1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</row>
    <row r="67" spans="1:26" ht="22.5" customHeight="1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</row>
    <row r="68" spans="1:26" ht="22.5" customHeight="1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</row>
    <row r="69" spans="1:26" ht="22.5" customHeight="1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</row>
    <row r="70" spans="1:26" ht="22.5" customHeight="1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</row>
    <row r="71" spans="1:26" ht="22.5" customHeight="1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</row>
    <row r="72" spans="1:26" ht="22.5" customHeight="1">
      <c r="A72" s="5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</row>
    <row r="73" spans="1:26" ht="22.5" customHeight="1">
      <c r="A73" s="5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</row>
    <row r="74" spans="1:26" ht="22.5" customHeight="1">
      <c r="A74" s="5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</row>
    <row r="75" spans="1:26" ht="22.5" customHeight="1">
      <c r="A75" s="5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</row>
    <row r="76" spans="1:26" ht="22.5" customHeight="1">
      <c r="A76" s="5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</row>
    <row r="77" spans="1:26" ht="22.5" customHeight="1">
      <c r="A77" s="5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</row>
    <row r="78" spans="1:26" ht="22.5" customHeight="1">
      <c r="A78" s="5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</row>
    <row r="79" spans="1:26" ht="22.5" customHeight="1">
      <c r="A79" s="5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</row>
    <row r="80" spans="1:26" ht="22.5" customHeight="1">
      <c r="A80" s="5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</row>
    <row r="81" spans="1:26" ht="22.5" customHeight="1">
      <c r="A81" s="5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</row>
    <row r="82" spans="1:26" ht="22.5" customHeight="1">
      <c r="A82" s="5"/>
      <c r="B82" s="5"/>
      <c r="C82" s="5"/>
      <c r="D82" s="5"/>
      <c r="E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</row>
    <row r="83" spans="1:26" ht="22.5" customHeight="1">
      <c r="A83" s="5"/>
      <c r="B83" s="5"/>
      <c r="C83" s="5"/>
      <c r="D83" s="5"/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</row>
    <row r="84" spans="1:26" ht="22.5" customHeight="1">
      <c r="A84" s="5"/>
      <c r="B84" s="5"/>
      <c r="C84" s="5"/>
      <c r="D84" s="5"/>
      <c r="E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</row>
    <row r="85" spans="1:26" ht="22.5" customHeight="1">
      <c r="A85" s="5"/>
      <c r="B85" s="5"/>
      <c r="C85" s="5"/>
      <c r="D85" s="5"/>
      <c r="E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</row>
    <row r="86" spans="1:26" ht="22.5" customHeight="1">
      <c r="A86" s="5"/>
      <c r="B86" s="5"/>
      <c r="C86" s="5"/>
      <c r="D86" s="5"/>
      <c r="E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</row>
    <row r="87" spans="1:26" ht="22.5" customHeight="1">
      <c r="A87" s="5"/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</row>
    <row r="88" spans="1:26" ht="22.5" customHeight="1">
      <c r="A88" s="5"/>
      <c r="B88" s="5"/>
      <c r="C88" s="5"/>
      <c r="D88" s="5"/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</row>
    <row r="89" spans="1:26" ht="22.5" customHeight="1">
      <c r="A89" s="5"/>
      <c r="B89" s="5"/>
      <c r="C89" s="5"/>
      <c r="D89" s="5"/>
      <c r="E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</row>
    <row r="90" spans="1:26" ht="22.5" customHeight="1">
      <c r="A90" s="5"/>
      <c r="B90" s="5"/>
      <c r="C90" s="5"/>
      <c r="D90" s="5"/>
      <c r="E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</row>
    <row r="91" spans="1:26" ht="22.5" customHeight="1">
      <c r="A91" s="5"/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</row>
    <row r="92" spans="1:26" ht="22.5" customHeight="1">
      <c r="A92" s="5"/>
      <c r="B92" s="5"/>
      <c r="C92" s="5"/>
      <c r="D92" s="5"/>
      <c r="E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</row>
    <row r="93" spans="1:26" ht="22.5" customHeight="1">
      <c r="A93" s="5"/>
      <c r="B93" s="5"/>
      <c r="C93" s="5"/>
      <c r="D93" s="5"/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</row>
    <row r="94" spans="1:26" ht="22.5" customHeight="1">
      <c r="A94" s="5"/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</row>
    <row r="95" spans="1:26" ht="22.5" customHeight="1">
      <c r="A95" s="5"/>
      <c r="B95" s="5"/>
      <c r="C95" s="5"/>
      <c r="D95" s="5"/>
      <c r="E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</row>
    <row r="96" spans="1:26" ht="22.5" customHeight="1">
      <c r="A96" s="5"/>
      <c r="B96" s="5"/>
      <c r="C96" s="5"/>
      <c r="D96" s="5"/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</row>
    <row r="97" spans="1:26" ht="22.5" customHeight="1">
      <c r="A97" s="5"/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</row>
    <row r="98" spans="1:26" ht="22.5" customHeight="1">
      <c r="A98" s="5"/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</row>
    <row r="99" spans="1:26" ht="22.5" customHeight="1">
      <c r="A99" s="5"/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</row>
    <row r="100" spans="1:26" ht="22.5" customHeight="1">
      <c r="A100" s="5"/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</row>
    <row r="101" spans="1:26" ht="22.5" customHeight="1">
      <c r="A101" s="5"/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</row>
    <row r="102" spans="1:26" ht="22.5" customHeight="1">
      <c r="A102" s="5"/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</row>
    <row r="103" spans="1:26" ht="22.5" customHeight="1">
      <c r="A103" s="5"/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</row>
    <row r="104" spans="1:26" ht="22.5" customHeight="1">
      <c r="A104" s="5"/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</row>
    <row r="105" spans="1:26" ht="22.5" customHeight="1">
      <c r="A105" s="5"/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</row>
    <row r="106" spans="1:26" ht="22.5" customHeight="1">
      <c r="A106" s="5"/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</row>
    <row r="107" spans="1:26" ht="22.5" customHeight="1">
      <c r="A107" s="5"/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</row>
    <row r="108" spans="1:26" ht="22.5" customHeight="1">
      <c r="A108" s="5"/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</row>
    <row r="109" spans="1:26" ht="22.5" customHeight="1">
      <c r="A109" s="5"/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</row>
    <row r="110" spans="1:26" ht="22.5" customHeight="1">
      <c r="A110" s="5"/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</row>
    <row r="111" spans="1:26" ht="22.5" customHeight="1">
      <c r="A111" s="5"/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</row>
    <row r="112" spans="1:26" ht="22.5" customHeight="1">
      <c r="A112" s="5"/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</row>
    <row r="113" spans="1:26" ht="22.5" customHeight="1">
      <c r="A113" s="5"/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</row>
    <row r="114" spans="1:26" ht="22.5" customHeight="1">
      <c r="A114" s="5"/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</row>
    <row r="115" spans="1:26" ht="22.5" customHeight="1">
      <c r="A115" s="5"/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</row>
    <row r="116" spans="1:26" ht="22.5" customHeight="1">
      <c r="A116" s="5"/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</row>
    <row r="117" spans="1:26" ht="22.5" customHeight="1">
      <c r="A117" s="5"/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</row>
    <row r="118" spans="1:26" ht="22.5" customHeight="1">
      <c r="A118" s="5"/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</row>
    <row r="119" spans="1:26" ht="22.5" customHeight="1">
      <c r="A119" s="5"/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</row>
    <row r="120" spans="1:26" ht="22.5" customHeight="1">
      <c r="A120" s="5"/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</row>
    <row r="121" spans="1:26" ht="22.5" customHeight="1">
      <c r="A121" s="5"/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</row>
    <row r="122" spans="1:26" ht="22.5" customHeight="1">
      <c r="A122" s="5"/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</row>
    <row r="123" spans="1:26" ht="22.5" customHeight="1">
      <c r="A123" s="5"/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</row>
    <row r="124" spans="1:26" ht="22.5" customHeight="1">
      <c r="A124" s="5"/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</row>
    <row r="125" spans="1:26" ht="22.5" customHeight="1">
      <c r="A125" s="5"/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</row>
    <row r="126" spans="1:26" ht="22.5" customHeight="1">
      <c r="A126" s="5"/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</row>
    <row r="127" spans="1:26" ht="22.5" customHeight="1">
      <c r="A127" s="5"/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</row>
    <row r="128" spans="1:26" ht="22.5" customHeight="1">
      <c r="A128" s="5"/>
      <c r="B128" s="5"/>
      <c r="C128" s="5"/>
      <c r="D128" s="5"/>
      <c r="E128" s="5"/>
      <c r="F128" s="5"/>
      <c r="G128" s="5"/>
      <c r="H128" s="5"/>
      <c r="I128" s="5"/>
      <c r="J128" s="5"/>
      <c r="K128" s="5"/>
      <c r="L128" s="5"/>
      <c r="M128" s="5"/>
      <c r="N128" s="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</row>
    <row r="129" spans="1:26" ht="22.5" customHeight="1">
      <c r="A129" s="5"/>
      <c r="B129" s="5"/>
      <c r="C129" s="5"/>
      <c r="D129" s="5"/>
      <c r="E129" s="5"/>
      <c r="F129" s="5"/>
      <c r="G129" s="5"/>
      <c r="H129" s="5"/>
      <c r="I129" s="5"/>
      <c r="J129" s="5"/>
      <c r="K129" s="5"/>
      <c r="L129" s="5"/>
      <c r="M129" s="5"/>
      <c r="N129" s="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</row>
    <row r="130" spans="1:26" ht="22.5" customHeight="1">
      <c r="A130" s="5"/>
      <c r="B130" s="5"/>
      <c r="C130" s="5"/>
      <c r="D130" s="5"/>
      <c r="E130" s="5"/>
      <c r="F130" s="5"/>
      <c r="G130" s="5"/>
      <c r="H130" s="5"/>
      <c r="I130" s="5"/>
      <c r="J130" s="5"/>
      <c r="K130" s="5"/>
      <c r="L130" s="5"/>
      <c r="M130" s="5"/>
      <c r="N130" s="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</row>
    <row r="131" spans="1:26" ht="22.5" customHeight="1">
      <c r="A131" s="5"/>
      <c r="B131" s="5"/>
      <c r="C131" s="5"/>
      <c r="D131" s="5"/>
      <c r="E131" s="5"/>
      <c r="F131" s="5"/>
      <c r="G131" s="5"/>
      <c r="H131" s="5"/>
      <c r="I131" s="5"/>
      <c r="J131" s="5"/>
      <c r="K131" s="5"/>
      <c r="L131" s="5"/>
      <c r="M131" s="5"/>
      <c r="N131" s="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</row>
    <row r="132" spans="1:26" ht="22.5" customHeight="1">
      <c r="A132" s="5"/>
      <c r="B132" s="5"/>
      <c r="C132" s="5"/>
      <c r="D132" s="5"/>
      <c r="E132" s="5"/>
      <c r="F132" s="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</row>
    <row r="133" spans="1:26" ht="22.5" customHeight="1">
      <c r="A133" s="5"/>
      <c r="B133" s="5"/>
      <c r="C133" s="5"/>
      <c r="D133" s="5"/>
      <c r="E133" s="5"/>
      <c r="F133" s="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</row>
    <row r="134" spans="1:26" ht="22.5" customHeight="1">
      <c r="A134" s="5"/>
      <c r="B134" s="5"/>
      <c r="C134" s="5"/>
      <c r="D134" s="5"/>
      <c r="E134" s="5"/>
      <c r="F134" s="5"/>
      <c r="G134" s="5"/>
      <c r="H134" s="5"/>
      <c r="I134" s="5"/>
      <c r="J134" s="5"/>
      <c r="K134" s="5"/>
      <c r="L134" s="5"/>
      <c r="M134" s="5"/>
      <c r="N134" s="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</row>
    <row r="135" spans="1:26" ht="22.5" customHeight="1">
      <c r="A135" s="5"/>
      <c r="B135" s="5"/>
      <c r="C135" s="5"/>
      <c r="D135" s="5"/>
      <c r="E135" s="5"/>
      <c r="F135" s="5"/>
      <c r="G135" s="5"/>
      <c r="H135" s="5"/>
      <c r="I135" s="5"/>
      <c r="J135" s="5"/>
      <c r="K135" s="5"/>
      <c r="L135" s="5"/>
      <c r="M135" s="5"/>
      <c r="N135" s="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</row>
    <row r="136" spans="1:26" ht="22.5" customHeight="1">
      <c r="A136" s="5"/>
      <c r="B136" s="5"/>
      <c r="C136" s="5"/>
      <c r="D136" s="5"/>
      <c r="E136" s="5"/>
      <c r="F136" s="5"/>
      <c r="G136" s="5"/>
      <c r="H136" s="5"/>
      <c r="I136" s="5"/>
      <c r="J136" s="5"/>
      <c r="K136" s="5"/>
      <c r="L136" s="5"/>
      <c r="M136" s="5"/>
      <c r="N136" s="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</row>
    <row r="137" spans="1:26" ht="22.5" customHeight="1">
      <c r="A137" s="5"/>
      <c r="B137" s="5"/>
      <c r="C137" s="5"/>
      <c r="D137" s="5"/>
      <c r="E137" s="5"/>
      <c r="F137" s="5"/>
      <c r="G137" s="5"/>
      <c r="H137" s="5"/>
      <c r="I137" s="5"/>
      <c r="J137" s="5"/>
      <c r="K137" s="5"/>
      <c r="L137" s="5"/>
      <c r="M137" s="5"/>
      <c r="N137" s="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</row>
    <row r="138" spans="1:26" ht="22.5" customHeight="1">
      <c r="A138" s="5"/>
      <c r="B138" s="5"/>
      <c r="C138" s="5"/>
      <c r="D138" s="5"/>
      <c r="E138" s="5"/>
      <c r="F138" s="5"/>
      <c r="G138" s="5"/>
      <c r="H138" s="5"/>
      <c r="I138" s="5"/>
      <c r="J138" s="5"/>
      <c r="K138" s="5"/>
      <c r="L138" s="5"/>
      <c r="M138" s="5"/>
      <c r="N138" s="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</row>
    <row r="139" spans="1:26" ht="22.5" customHeight="1">
      <c r="A139" s="5"/>
      <c r="B139" s="5"/>
      <c r="C139" s="5"/>
      <c r="D139" s="5"/>
      <c r="E139" s="5"/>
      <c r="F139" s="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</row>
    <row r="140" spans="1:26" ht="22.5" customHeight="1">
      <c r="A140" s="5"/>
      <c r="B140" s="5"/>
      <c r="C140" s="5"/>
      <c r="D140" s="5"/>
      <c r="E140" s="5"/>
      <c r="F140" s="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</row>
    <row r="141" spans="1:26" ht="22.5" customHeight="1">
      <c r="A141" s="5"/>
      <c r="B141" s="5"/>
      <c r="C141" s="5"/>
      <c r="D141" s="5"/>
      <c r="E141" s="5"/>
      <c r="F141" s="5"/>
      <c r="G141" s="5"/>
      <c r="H141" s="5"/>
      <c r="I141" s="5"/>
      <c r="J141" s="5"/>
      <c r="K141" s="5"/>
      <c r="L141" s="5"/>
      <c r="M141" s="5"/>
      <c r="N141" s="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</row>
    <row r="142" spans="1:26" ht="22.5" customHeight="1">
      <c r="A142" s="5"/>
      <c r="B142" s="5"/>
      <c r="C142" s="5"/>
      <c r="D142" s="5"/>
      <c r="E142" s="5"/>
      <c r="F142" s="5"/>
      <c r="G142" s="5"/>
      <c r="H142" s="5"/>
      <c r="I142" s="5"/>
      <c r="J142" s="5"/>
      <c r="K142" s="5"/>
      <c r="L142" s="5"/>
      <c r="M142" s="5"/>
      <c r="N142" s="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</row>
    <row r="143" spans="1:26" ht="22.5" customHeight="1">
      <c r="A143" s="5"/>
      <c r="B143" s="5"/>
      <c r="C143" s="5"/>
      <c r="D143" s="5"/>
      <c r="E143" s="5"/>
      <c r="F143" s="5"/>
      <c r="G143" s="5"/>
      <c r="H143" s="5"/>
      <c r="I143" s="5"/>
      <c r="J143" s="5"/>
      <c r="K143" s="5"/>
      <c r="L143" s="5"/>
      <c r="M143" s="5"/>
      <c r="N143" s="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</row>
    <row r="144" spans="1:26" ht="22.5" customHeight="1">
      <c r="A144" s="5"/>
      <c r="B144" s="5"/>
      <c r="C144" s="5"/>
      <c r="D144" s="5"/>
      <c r="E144" s="5"/>
      <c r="F144" s="5"/>
      <c r="G144" s="5"/>
      <c r="H144" s="5"/>
      <c r="I144" s="5"/>
      <c r="J144" s="5"/>
      <c r="K144" s="5"/>
      <c r="L144" s="5"/>
      <c r="M144" s="5"/>
      <c r="N144" s="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</row>
    <row r="145" spans="1:26" ht="22.5" customHeight="1">
      <c r="A145" s="5"/>
      <c r="B145" s="5"/>
      <c r="C145" s="5"/>
      <c r="D145" s="5"/>
      <c r="E145" s="5"/>
      <c r="F145" s="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</row>
    <row r="146" spans="1:26" ht="22.5" customHeight="1">
      <c r="A146" s="5"/>
      <c r="B146" s="5"/>
      <c r="C146" s="5"/>
      <c r="D146" s="5"/>
      <c r="E146" s="5"/>
      <c r="F146" s="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</row>
    <row r="147" spans="1:26" ht="22.5" customHeight="1">
      <c r="A147" s="5"/>
      <c r="B147" s="5"/>
      <c r="C147" s="5"/>
      <c r="D147" s="5"/>
      <c r="E147" s="5"/>
      <c r="F147" s="5"/>
      <c r="G147" s="5"/>
      <c r="H147" s="5"/>
      <c r="I147" s="5"/>
      <c r="J147" s="5"/>
      <c r="K147" s="5"/>
      <c r="L147" s="5"/>
      <c r="M147" s="5"/>
      <c r="N147" s="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</row>
    <row r="148" spans="1:26" ht="22.5" customHeight="1">
      <c r="A148" s="5"/>
      <c r="B148" s="5"/>
      <c r="C148" s="5"/>
      <c r="D148" s="5"/>
      <c r="E148" s="5"/>
      <c r="F148" s="5"/>
      <c r="G148" s="5"/>
      <c r="H148" s="5"/>
      <c r="I148" s="5"/>
      <c r="J148" s="5"/>
      <c r="K148" s="5"/>
      <c r="L148" s="5"/>
      <c r="M148" s="5"/>
      <c r="N148" s="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</row>
    <row r="149" spans="1:26" ht="22.5" customHeight="1">
      <c r="A149" s="5"/>
      <c r="B149" s="5"/>
      <c r="C149" s="5"/>
      <c r="D149" s="5"/>
      <c r="E149" s="5"/>
      <c r="F149" s="5"/>
      <c r="G149" s="5"/>
      <c r="H149" s="5"/>
      <c r="I149" s="5"/>
      <c r="J149" s="5"/>
      <c r="K149" s="5"/>
      <c r="L149" s="5"/>
      <c r="M149" s="5"/>
      <c r="N149" s="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</row>
    <row r="150" spans="1:26" ht="22.5" customHeight="1">
      <c r="A150" s="5"/>
      <c r="B150" s="5"/>
      <c r="C150" s="5"/>
      <c r="D150" s="5"/>
      <c r="E150" s="5"/>
      <c r="F150" s="5"/>
      <c r="G150" s="5"/>
      <c r="H150" s="5"/>
      <c r="I150" s="5"/>
      <c r="J150" s="5"/>
      <c r="K150" s="5"/>
      <c r="L150" s="5"/>
      <c r="M150" s="5"/>
      <c r="N150" s="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</row>
    <row r="151" spans="1:26" ht="22.5" customHeight="1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</row>
    <row r="152" spans="1:26" ht="22.5" customHeight="1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</row>
    <row r="153" spans="1:26" ht="22.5" customHeight="1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</row>
    <row r="154" spans="1:26" ht="22.5" customHeight="1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</row>
    <row r="155" spans="1:26" ht="22.5" customHeight="1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</row>
    <row r="156" spans="1:26" ht="22.5" customHeight="1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</row>
    <row r="157" spans="1:26" ht="22.5" customHeight="1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</row>
    <row r="158" spans="1:26" ht="22.5" customHeight="1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</row>
    <row r="159" spans="1:26" ht="22.5" customHeight="1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</row>
    <row r="160" spans="1:26" ht="22.5" customHeight="1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</row>
    <row r="161" spans="1:26" ht="22.5" customHeight="1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</row>
    <row r="162" spans="1:26" ht="22.5" customHeight="1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</row>
    <row r="163" spans="1:26" ht="22.5" customHeight="1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</row>
    <row r="164" spans="1:26" ht="22.5" customHeight="1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</row>
    <row r="165" spans="1:26" ht="22.5" customHeight="1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</row>
    <row r="166" spans="1:26" ht="22.5" customHeight="1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</row>
    <row r="167" spans="1:26" ht="22.5" customHeight="1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</row>
    <row r="168" spans="1:26" ht="22.5" customHeight="1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</row>
    <row r="169" spans="1:26" ht="22.5" customHeight="1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</row>
    <row r="170" spans="1:26" ht="22.5" customHeight="1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</row>
    <row r="171" spans="1:26" ht="22.5" customHeight="1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</row>
    <row r="172" spans="1:26" ht="22.5" customHeight="1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</row>
    <row r="173" spans="1:26" ht="22.5" customHeight="1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</row>
    <row r="174" spans="1:26" ht="22.5" customHeight="1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</row>
    <row r="175" spans="1:26" ht="22.5" customHeight="1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</row>
    <row r="176" spans="1:26" ht="22.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</row>
    <row r="177" spans="1:26" ht="22.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</row>
    <row r="178" spans="1:26" ht="22.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</row>
    <row r="179" spans="1:26" ht="22.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</row>
    <row r="180" spans="1:26" ht="22.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</row>
    <row r="181" spans="1:26" ht="22.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</row>
    <row r="182" spans="1:26" ht="22.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</row>
    <row r="183" spans="1:26" ht="22.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</row>
    <row r="184" spans="1:26" ht="22.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</row>
    <row r="185" spans="1:26" ht="22.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</row>
    <row r="186" spans="1:26" ht="22.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</row>
    <row r="187" spans="1:26" ht="22.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</row>
    <row r="188" spans="1:26" ht="22.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</row>
    <row r="189" spans="1:26" ht="22.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</row>
    <row r="190" spans="1:26" ht="22.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</row>
    <row r="191" spans="1:26" ht="22.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</row>
    <row r="192" spans="1:26" ht="22.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</row>
    <row r="193" spans="1:26" ht="22.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</row>
    <row r="194" spans="1:26" ht="22.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</row>
    <row r="195" spans="1:26" ht="22.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</row>
    <row r="196" spans="1:26" ht="22.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</row>
    <row r="197" spans="1:26" ht="22.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</row>
    <row r="198" spans="1:26" ht="22.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</row>
    <row r="199" spans="1:26" ht="22.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</row>
    <row r="200" spans="1:26" ht="22.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</row>
    <row r="201" spans="1:26" ht="22.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</row>
    <row r="202" spans="1:26" ht="22.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</row>
    <row r="203" spans="1:26" ht="22.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</row>
    <row r="204" spans="1:26" ht="22.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</row>
    <row r="205" spans="1:26" ht="22.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</row>
    <row r="206" spans="1:26" ht="22.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</row>
    <row r="207" spans="1:26" ht="22.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</row>
    <row r="208" spans="1:26" ht="22.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</row>
    <row r="209" spans="1:26" ht="22.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</row>
    <row r="210" spans="1:26" ht="22.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</row>
    <row r="211" spans="1:26" ht="22.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</row>
    <row r="212" spans="1:26" ht="22.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</row>
    <row r="213" spans="1:26" ht="22.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</row>
    <row r="214" spans="1:26" ht="22.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</row>
    <row r="215" spans="1:26" ht="22.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</row>
    <row r="216" spans="1:26" ht="22.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</row>
    <row r="217" spans="1:26" ht="22.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</row>
    <row r="218" spans="1:26" ht="22.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</row>
    <row r="219" spans="1:26" ht="22.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</row>
    <row r="220" spans="1:26" ht="22.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</row>
    <row r="221" spans="1:26" ht="22.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</row>
    <row r="222" spans="1:26" ht="22.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</row>
    <row r="223" spans="1:26" ht="22.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</row>
    <row r="224" spans="1:26" ht="22.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</row>
    <row r="225" spans="1:26" ht="22.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</row>
    <row r="226" spans="1:26" ht="22.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</row>
    <row r="227" spans="1:26" ht="22.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</row>
    <row r="228" spans="1:26" ht="22.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</row>
    <row r="229" spans="1:26" ht="22.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</row>
    <row r="230" spans="1:26" ht="22.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</row>
    <row r="231" spans="1:26" ht="22.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</row>
    <row r="232" spans="1:26" ht="22.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</row>
    <row r="233" spans="1:26" ht="22.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</row>
    <row r="234" spans="1:26" ht="22.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</row>
    <row r="235" spans="1:26" ht="22.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</row>
    <row r="236" spans="1:26" ht="22.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</row>
    <row r="237" spans="1:26" ht="22.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</row>
    <row r="238" spans="1:26" ht="22.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</row>
    <row r="239" spans="1:26" ht="22.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</row>
    <row r="240" spans="1:26" ht="22.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</row>
    <row r="241" spans="1:26" ht="22.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</row>
    <row r="242" spans="1:26" ht="22.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</row>
    <row r="243" spans="1:26" ht="22.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</row>
    <row r="244" spans="1:26" ht="22.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</row>
    <row r="245" spans="1:26" ht="22.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</row>
    <row r="246" spans="1:26" ht="22.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</row>
    <row r="247" spans="1:26" ht="22.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</row>
    <row r="248" spans="1:26" ht="22.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</row>
    <row r="249" spans="1:26" ht="22.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</row>
    <row r="250" spans="1:26" ht="22.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</row>
    <row r="251" spans="1:26" ht="22.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</row>
    <row r="252" spans="1:26" ht="22.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</row>
    <row r="253" spans="1:26" ht="22.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</row>
    <row r="254" spans="1:26" ht="22.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</row>
    <row r="255" spans="1:26" ht="22.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</row>
    <row r="256" spans="1:26" ht="22.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</row>
    <row r="257" spans="1:26" ht="22.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</row>
    <row r="258" spans="1:26" ht="22.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</row>
    <row r="259" spans="1:26" ht="22.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</row>
    <row r="260" spans="1:26" ht="22.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</row>
    <row r="261" spans="1:26" ht="22.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</row>
    <row r="262" spans="1:26" ht="22.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</row>
    <row r="263" spans="1:26" ht="22.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</row>
    <row r="264" spans="1:26" ht="22.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</row>
    <row r="265" spans="1:26" ht="22.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</row>
    <row r="266" spans="1:26" ht="22.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</row>
    <row r="267" spans="1:26" ht="22.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</row>
    <row r="268" spans="1:26" ht="22.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</row>
    <row r="269" spans="1:26" ht="22.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</row>
    <row r="270" spans="1:26" ht="22.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</row>
    <row r="271" spans="1:26" ht="22.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</row>
    <row r="272" spans="1:26" ht="22.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</row>
    <row r="273" spans="1:26" ht="22.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</row>
    <row r="274" spans="1:26" ht="22.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</row>
    <row r="275" spans="1:26" ht="22.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</row>
    <row r="276" spans="1:26" ht="22.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</row>
    <row r="277" spans="1:26" ht="22.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</row>
    <row r="278" spans="1:26" ht="22.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</row>
    <row r="279" spans="1:26" ht="22.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</row>
    <row r="280" spans="1:26" ht="22.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</row>
    <row r="281" spans="1:26" ht="22.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</row>
    <row r="282" spans="1:26" ht="22.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</row>
    <row r="283" spans="1:26" ht="22.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</row>
    <row r="284" spans="1:26" ht="22.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</row>
    <row r="285" spans="1:26" ht="22.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</row>
    <row r="286" spans="1:26" ht="22.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</row>
    <row r="287" spans="1:26" ht="22.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</row>
    <row r="288" spans="1:26" ht="22.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</row>
    <row r="289" spans="1:26" ht="22.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</row>
    <row r="290" spans="1:26" ht="22.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</row>
    <row r="291" spans="1:26" ht="22.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</row>
    <row r="292" spans="1:26" ht="22.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</row>
    <row r="293" spans="1:26" ht="22.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</row>
    <row r="294" spans="1:26" ht="22.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</row>
    <row r="295" spans="1:26" ht="22.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</row>
    <row r="296" spans="1:26" ht="22.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</row>
    <row r="297" spans="1:26" ht="22.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</row>
    <row r="298" spans="1:26" ht="22.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</row>
    <row r="299" spans="1:26" ht="22.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</row>
    <row r="300" spans="1:26" ht="22.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</row>
    <row r="301" spans="1:26" ht="22.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</row>
    <row r="302" spans="1:26" ht="22.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</row>
    <row r="303" spans="1:26" ht="22.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</row>
    <row r="304" spans="1:26" ht="22.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</row>
    <row r="305" spans="1:26" ht="22.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</row>
    <row r="306" spans="1:26" ht="22.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</row>
    <row r="307" spans="1:26" ht="22.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</row>
    <row r="308" spans="1:26" ht="22.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</row>
    <row r="309" spans="1:26" ht="22.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</row>
    <row r="310" spans="1:26" ht="22.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</row>
    <row r="311" spans="1:26" ht="22.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</row>
    <row r="312" spans="1:26" ht="22.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</row>
    <row r="313" spans="1:26" ht="22.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</row>
    <row r="314" spans="1:26" ht="22.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</row>
    <row r="315" spans="1:26" ht="22.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</row>
    <row r="316" spans="1:26" ht="22.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</row>
    <row r="317" spans="1:26" ht="22.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</row>
    <row r="318" spans="1:26" ht="22.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</row>
    <row r="319" spans="1:26" ht="22.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</row>
    <row r="320" spans="1:26" ht="22.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</row>
    <row r="321" spans="1:26" ht="22.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</row>
    <row r="322" spans="1:26" ht="22.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</row>
    <row r="323" spans="1:26" ht="22.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</row>
    <row r="324" spans="1:26" ht="22.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</row>
    <row r="325" spans="1:26" ht="22.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</row>
    <row r="326" spans="1:26" ht="22.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</row>
    <row r="327" spans="1:26" ht="22.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</row>
    <row r="328" spans="1:26" ht="22.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</row>
    <row r="329" spans="1:26" ht="22.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</row>
    <row r="330" spans="1:26" ht="22.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</row>
    <row r="331" spans="1:26" ht="22.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</row>
    <row r="332" spans="1:26" ht="22.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</row>
    <row r="333" spans="1:26" ht="22.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</row>
    <row r="334" spans="1:26" ht="22.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</row>
    <row r="335" spans="1:26" ht="22.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</row>
    <row r="336" spans="1:26" ht="22.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</row>
    <row r="337" spans="1:26" ht="22.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</row>
    <row r="338" spans="1:26" ht="22.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</row>
    <row r="339" spans="1:26" ht="22.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</row>
    <row r="340" spans="1:26" ht="22.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</row>
    <row r="341" spans="1:26" ht="22.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</row>
    <row r="342" spans="1:26" ht="22.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</row>
    <row r="343" spans="1:26" ht="22.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</row>
    <row r="344" spans="1:26" ht="22.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</row>
    <row r="345" spans="1:26" ht="22.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</row>
    <row r="346" spans="1:26" ht="22.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</row>
    <row r="347" spans="1:26" ht="22.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</row>
    <row r="348" spans="1:26" ht="22.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</row>
    <row r="349" spans="1:26" ht="22.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</row>
    <row r="350" spans="1:26" ht="22.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</row>
    <row r="351" spans="1:26" ht="22.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</row>
    <row r="352" spans="1:26" ht="22.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</row>
    <row r="353" spans="1:26" ht="22.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</row>
    <row r="354" spans="1:26" ht="22.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</row>
    <row r="355" spans="1:26" ht="22.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</row>
    <row r="356" spans="1:26" ht="22.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</row>
    <row r="357" spans="1:26" ht="22.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</row>
    <row r="358" spans="1:26" ht="22.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</row>
    <row r="359" spans="1:26" ht="22.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</row>
    <row r="360" spans="1:26" ht="22.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</row>
    <row r="361" spans="1:26" ht="22.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</row>
    <row r="362" spans="1:26" ht="22.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</row>
    <row r="363" spans="1:26" ht="22.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</row>
    <row r="364" spans="1:26" ht="22.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</row>
    <row r="365" spans="1:26" ht="22.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</row>
    <row r="366" spans="1:26" ht="22.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</row>
    <row r="367" spans="1:26" ht="22.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</row>
    <row r="368" spans="1:26" ht="22.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</row>
    <row r="369" spans="1:26" ht="22.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</row>
    <row r="370" spans="1:26" ht="22.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</row>
    <row r="371" spans="1:26" ht="22.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</row>
    <row r="372" spans="1:26" ht="22.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</row>
    <row r="373" spans="1:26" ht="22.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</row>
    <row r="374" spans="1:26" ht="22.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</row>
    <row r="375" spans="1:26" ht="22.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</row>
    <row r="376" spans="1:26" ht="22.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</row>
    <row r="377" spans="1:26" ht="22.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</row>
    <row r="378" spans="1:26" ht="22.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</row>
    <row r="379" spans="1:26" ht="22.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</row>
    <row r="380" spans="1:26" ht="22.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</row>
    <row r="381" spans="1:26" ht="22.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</row>
    <row r="382" spans="1:26" ht="22.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</row>
    <row r="383" spans="1:26" ht="22.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</row>
    <row r="384" spans="1:26" ht="22.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</row>
    <row r="385" spans="1:26" ht="22.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</row>
    <row r="386" spans="1:26" ht="22.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</row>
    <row r="387" spans="1:26" ht="22.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</row>
    <row r="388" spans="1:26" ht="22.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</row>
    <row r="389" spans="1:26" ht="22.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</row>
    <row r="390" spans="1:26" ht="22.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</row>
    <row r="391" spans="1:26" ht="22.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</row>
    <row r="392" spans="1:26" ht="22.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</row>
    <row r="393" spans="1:26" ht="22.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</row>
    <row r="394" spans="1:26" ht="22.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</row>
    <row r="395" spans="1:26" ht="22.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</row>
    <row r="396" spans="1:26" ht="22.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</row>
    <row r="397" spans="1:26" ht="22.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</row>
    <row r="398" spans="1:26" ht="22.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</row>
    <row r="399" spans="1:26" ht="22.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</row>
    <row r="400" spans="1:26" ht="22.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</row>
    <row r="401" spans="1:26" ht="22.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</row>
    <row r="402" spans="1:26" ht="22.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</row>
    <row r="403" spans="1:26" ht="22.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</row>
    <row r="404" spans="1:26" ht="22.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</row>
    <row r="405" spans="1:26" ht="22.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</row>
    <row r="406" spans="1:26" ht="22.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</row>
    <row r="407" spans="1:26" ht="22.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</row>
    <row r="408" spans="1:26" ht="22.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</row>
    <row r="409" spans="1:26" ht="22.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</row>
    <row r="410" spans="1:26" ht="22.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</row>
    <row r="411" spans="1:26" ht="22.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</row>
    <row r="412" spans="1:26" ht="22.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</row>
    <row r="413" spans="1:26" ht="22.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</row>
    <row r="414" spans="1:26" ht="22.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</row>
    <row r="415" spans="1:26" ht="22.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</row>
    <row r="416" spans="1:26" ht="22.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</row>
    <row r="417" spans="1:26" ht="22.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</row>
    <row r="418" spans="1:26" ht="22.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</row>
    <row r="419" spans="1:26" ht="22.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</row>
    <row r="420" spans="1:26" ht="22.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</row>
    <row r="421" spans="1:26" ht="22.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</row>
    <row r="422" spans="1:26" ht="22.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</row>
    <row r="423" spans="1:26" ht="22.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</row>
    <row r="424" spans="1:26" ht="22.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</row>
    <row r="425" spans="1:26" ht="22.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</row>
    <row r="426" spans="1:26" ht="22.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</row>
    <row r="427" spans="1:26" ht="22.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</row>
    <row r="428" spans="1:26" ht="22.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</row>
    <row r="429" spans="1:26" ht="22.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</row>
    <row r="430" spans="1:26" ht="22.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</row>
    <row r="431" spans="1:26" ht="22.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</row>
    <row r="432" spans="1:26" ht="22.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</row>
    <row r="433" spans="1:26" ht="22.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</row>
    <row r="434" spans="1:26" ht="22.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</row>
    <row r="435" spans="1:26" ht="22.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</row>
    <row r="436" spans="1:26" ht="22.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</row>
    <row r="437" spans="1:26" ht="22.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</row>
    <row r="438" spans="1:26" ht="22.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</row>
    <row r="439" spans="1:26" ht="22.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</row>
    <row r="440" spans="1:26" ht="22.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</row>
    <row r="441" spans="1:26" ht="22.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</row>
    <row r="442" spans="1:26" ht="22.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</row>
    <row r="443" spans="1:26" ht="22.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</row>
    <row r="444" spans="1:26" ht="22.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</row>
    <row r="445" spans="1:26" ht="22.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</row>
    <row r="446" spans="1:26" ht="22.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</row>
    <row r="447" spans="1:26" ht="22.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</row>
    <row r="448" spans="1:26" ht="22.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</row>
    <row r="449" spans="1:26" ht="22.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</row>
    <row r="450" spans="1:26" ht="22.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</row>
    <row r="451" spans="1:26" ht="22.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</row>
    <row r="452" spans="1:26" ht="22.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</row>
    <row r="453" spans="1:26" ht="22.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</row>
    <row r="454" spans="1:26" ht="22.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</row>
    <row r="455" spans="1:26" ht="22.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</row>
    <row r="456" spans="1:26" ht="22.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</row>
    <row r="457" spans="1:26" ht="22.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</row>
    <row r="458" spans="1:26" ht="22.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</row>
    <row r="459" spans="1:26" ht="22.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</row>
    <row r="460" spans="1:26" ht="22.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</row>
    <row r="461" spans="1:26" ht="22.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</row>
    <row r="462" spans="1:26" ht="22.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</row>
    <row r="463" spans="1:26" ht="22.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</row>
    <row r="464" spans="1:26" ht="22.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</row>
    <row r="465" spans="1:26" ht="22.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</row>
    <row r="466" spans="1:26" ht="22.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</row>
    <row r="467" spans="1:26" ht="22.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</row>
    <row r="468" spans="1:26" ht="22.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</row>
    <row r="469" spans="1:26" ht="22.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</row>
    <row r="470" spans="1:26" ht="22.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</row>
    <row r="471" spans="1:26" ht="22.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</row>
    <row r="472" spans="1:26" ht="22.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</row>
    <row r="473" spans="1:26" ht="22.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</row>
    <row r="474" spans="1:26" ht="22.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</row>
    <row r="475" spans="1:26" ht="22.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</row>
    <row r="476" spans="1:26" ht="22.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</row>
    <row r="477" spans="1:26" ht="22.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</row>
    <row r="478" spans="1:26" ht="22.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</row>
    <row r="479" spans="1:26" ht="22.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</row>
    <row r="480" spans="1:26" ht="22.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</row>
    <row r="481" spans="1:26" ht="22.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</row>
    <row r="482" spans="1:26" ht="22.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</row>
    <row r="483" spans="1:26" ht="22.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</row>
    <row r="484" spans="1:26" ht="22.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</row>
    <row r="485" spans="1:26" ht="22.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</row>
    <row r="486" spans="1:26" ht="22.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</row>
    <row r="487" spans="1:26" ht="22.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</row>
    <row r="488" spans="1:26" ht="22.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</row>
    <row r="489" spans="1:26" ht="22.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</row>
    <row r="490" spans="1:26" ht="22.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</row>
    <row r="491" spans="1:26" ht="22.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</row>
    <row r="492" spans="1:26" ht="22.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</row>
    <row r="493" spans="1:26" ht="22.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</row>
    <row r="494" spans="1:26" ht="22.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</row>
    <row r="495" spans="1:26" ht="22.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</row>
    <row r="496" spans="1:26" ht="22.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</row>
    <row r="497" spans="1:26" ht="22.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</row>
    <row r="498" spans="1:26" ht="22.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</row>
    <row r="499" spans="1:26" ht="22.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</row>
    <row r="500" spans="1:26" ht="22.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</row>
    <row r="501" spans="1:26" ht="22.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</row>
    <row r="502" spans="1:26" ht="22.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</row>
    <row r="503" spans="1:26" ht="22.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</row>
    <row r="504" spans="1:26" ht="22.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</row>
    <row r="505" spans="1:26" ht="22.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</row>
    <row r="506" spans="1:26" ht="22.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</row>
    <row r="507" spans="1:26" ht="22.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</row>
    <row r="508" spans="1:26" ht="22.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ht="22.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</row>
    <row r="510" spans="1:26" ht="22.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</row>
    <row r="511" spans="1:26" ht="22.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</row>
    <row r="512" spans="1:26" ht="22.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</row>
    <row r="513" spans="1:26" ht="22.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</row>
    <row r="514" spans="1:26" ht="22.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</row>
    <row r="515" spans="1:26" ht="22.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</row>
    <row r="516" spans="1:26" ht="22.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</row>
    <row r="517" spans="1:26" ht="22.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</row>
    <row r="518" spans="1:26" ht="22.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</row>
    <row r="519" spans="1:26" ht="22.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</row>
    <row r="520" spans="1:26" ht="22.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</row>
    <row r="521" spans="1:26" ht="22.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</row>
    <row r="522" spans="1:26" ht="22.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</row>
    <row r="523" spans="1:26" ht="22.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</row>
    <row r="524" spans="1:26" ht="22.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</row>
    <row r="525" spans="1:26" ht="22.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</row>
    <row r="526" spans="1:26" ht="22.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</row>
    <row r="527" spans="1:26" ht="22.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</row>
    <row r="528" spans="1:26" ht="22.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</row>
    <row r="529" spans="1:26" ht="22.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</row>
    <row r="530" spans="1:26" ht="22.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</row>
    <row r="531" spans="1:26" ht="22.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</row>
    <row r="532" spans="1:26" ht="22.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</row>
    <row r="533" spans="1:26" ht="22.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</row>
    <row r="534" spans="1:26" ht="22.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</row>
    <row r="535" spans="1:26" ht="22.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</row>
    <row r="536" spans="1:26" ht="22.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</row>
    <row r="537" spans="1:26" ht="22.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</row>
    <row r="538" spans="1:26" ht="22.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</row>
    <row r="539" spans="1:26" ht="22.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</row>
    <row r="540" spans="1:26" ht="22.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</row>
    <row r="541" spans="1:26" ht="22.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</row>
    <row r="542" spans="1:26" ht="22.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</row>
    <row r="543" spans="1:26" ht="22.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</row>
    <row r="544" spans="1:26" ht="22.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</row>
    <row r="545" spans="1:26" ht="22.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</row>
    <row r="546" spans="1:26" ht="22.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</row>
    <row r="547" spans="1:26" ht="22.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</row>
    <row r="548" spans="1:26" ht="22.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</row>
    <row r="549" spans="1:26" ht="22.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</row>
    <row r="550" spans="1:26" ht="22.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</row>
    <row r="551" spans="1:26" ht="22.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</row>
    <row r="552" spans="1:26" ht="22.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</row>
    <row r="553" spans="1:26" ht="22.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  <c r="O553" s="5"/>
      <c r="P553" s="5"/>
      <c r="Q553" s="5"/>
      <c r="R553" s="5"/>
      <c r="S553" s="5"/>
      <c r="T553" s="5"/>
      <c r="U553" s="5"/>
      <c r="V553" s="5"/>
      <c r="W553" s="5"/>
      <c r="X553" s="5"/>
      <c r="Y553" s="5"/>
      <c r="Z553" s="5"/>
    </row>
    <row r="554" spans="1:26" ht="22.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  <c r="O554" s="5"/>
      <c r="P554" s="5"/>
      <c r="Q554" s="5"/>
      <c r="R554" s="5"/>
      <c r="S554" s="5"/>
      <c r="T554" s="5"/>
      <c r="U554" s="5"/>
      <c r="V554" s="5"/>
      <c r="W554" s="5"/>
      <c r="X554" s="5"/>
      <c r="Y554" s="5"/>
      <c r="Z554" s="5"/>
    </row>
    <row r="555" spans="1:26" ht="22.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  <c r="O555" s="5"/>
      <c r="P555" s="5"/>
      <c r="Q555" s="5"/>
      <c r="R555" s="5"/>
      <c r="S555" s="5"/>
      <c r="T555" s="5"/>
      <c r="U555" s="5"/>
      <c r="V555" s="5"/>
      <c r="W555" s="5"/>
      <c r="X555" s="5"/>
      <c r="Y555" s="5"/>
      <c r="Z555" s="5"/>
    </row>
    <row r="556" spans="1:26" ht="22.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  <c r="O556" s="5"/>
      <c r="P556" s="5"/>
      <c r="Q556" s="5"/>
      <c r="R556" s="5"/>
      <c r="S556" s="5"/>
      <c r="T556" s="5"/>
      <c r="U556" s="5"/>
      <c r="V556" s="5"/>
      <c r="W556" s="5"/>
      <c r="X556" s="5"/>
      <c r="Y556" s="5"/>
      <c r="Z556" s="5"/>
    </row>
    <row r="557" spans="1:26" ht="22.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  <c r="O557" s="5"/>
      <c r="P557" s="5"/>
      <c r="Q557" s="5"/>
      <c r="R557" s="5"/>
      <c r="S557" s="5"/>
      <c r="T557" s="5"/>
      <c r="U557" s="5"/>
      <c r="V557" s="5"/>
      <c r="W557" s="5"/>
      <c r="X557" s="5"/>
      <c r="Y557" s="5"/>
      <c r="Z557" s="5"/>
    </row>
    <row r="558" spans="1:26" ht="22.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5"/>
      <c r="W558" s="5"/>
      <c r="X558" s="5"/>
      <c r="Y558" s="5"/>
      <c r="Z558" s="5"/>
    </row>
    <row r="559" spans="1:26" ht="22.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5"/>
      <c r="W559" s="5"/>
      <c r="X559" s="5"/>
      <c r="Y559" s="5"/>
      <c r="Z559" s="5"/>
    </row>
    <row r="560" spans="1:26" ht="22.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  <c r="O560" s="5"/>
      <c r="P560" s="5"/>
      <c r="Q560" s="5"/>
      <c r="R560" s="5"/>
      <c r="S560" s="5"/>
      <c r="T560" s="5"/>
      <c r="U560" s="5"/>
      <c r="V560" s="5"/>
      <c r="W560" s="5"/>
      <c r="X560" s="5"/>
      <c r="Y560" s="5"/>
      <c r="Z560" s="5"/>
    </row>
    <row r="561" spans="1:26" ht="22.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  <c r="O561" s="5"/>
      <c r="P561" s="5"/>
      <c r="Q561" s="5"/>
      <c r="R561" s="5"/>
      <c r="S561" s="5"/>
      <c r="T561" s="5"/>
      <c r="U561" s="5"/>
      <c r="V561" s="5"/>
      <c r="W561" s="5"/>
      <c r="X561" s="5"/>
      <c r="Y561" s="5"/>
      <c r="Z561" s="5"/>
    </row>
    <row r="562" spans="1:26" ht="22.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  <c r="O562" s="5"/>
      <c r="P562" s="5"/>
      <c r="Q562" s="5"/>
      <c r="R562" s="5"/>
      <c r="S562" s="5"/>
      <c r="T562" s="5"/>
      <c r="U562" s="5"/>
      <c r="V562" s="5"/>
      <c r="W562" s="5"/>
      <c r="X562" s="5"/>
      <c r="Y562" s="5"/>
      <c r="Z562" s="5"/>
    </row>
    <row r="563" spans="1:26" ht="22.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5"/>
      <c r="W563" s="5"/>
      <c r="X563" s="5"/>
      <c r="Y563" s="5"/>
      <c r="Z563" s="5"/>
    </row>
    <row r="564" spans="1:26" ht="22.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  <c r="O564" s="5"/>
      <c r="P564" s="5"/>
      <c r="Q564" s="5"/>
      <c r="R564" s="5"/>
      <c r="S564" s="5"/>
      <c r="T564" s="5"/>
      <c r="U564" s="5"/>
      <c r="V564" s="5"/>
      <c r="W564" s="5"/>
      <c r="X564" s="5"/>
      <c r="Y564" s="5"/>
      <c r="Z564" s="5"/>
    </row>
    <row r="565" spans="1:26" ht="22.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  <c r="O565" s="5"/>
      <c r="P565" s="5"/>
      <c r="Q565" s="5"/>
      <c r="R565" s="5"/>
      <c r="S565" s="5"/>
      <c r="T565" s="5"/>
      <c r="U565" s="5"/>
      <c r="V565" s="5"/>
      <c r="W565" s="5"/>
      <c r="X565" s="5"/>
      <c r="Y565" s="5"/>
      <c r="Z565" s="5"/>
    </row>
    <row r="566" spans="1:26" ht="22.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  <c r="O566" s="5"/>
      <c r="P566" s="5"/>
      <c r="Q566" s="5"/>
      <c r="R566" s="5"/>
      <c r="S566" s="5"/>
      <c r="T566" s="5"/>
      <c r="U566" s="5"/>
      <c r="V566" s="5"/>
      <c r="W566" s="5"/>
      <c r="X566" s="5"/>
      <c r="Y566" s="5"/>
      <c r="Z566" s="5"/>
    </row>
    <row r="567" spans="1:26" ht="22.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  <c r="O567" s="5"/>
      <c r="P567" s="5"/>
      <c r="Q567" s="5"/>
      <c r="R567" s="5"/>
      <c r="S567" s="5"/>
      <c r="T567" s="5"/>
      <c r="U567" s="5"/>
      <c r="V567" s="5"/>
      <c r="W567" s="5"/>
      <c r="X567" s="5"/>
      <c r="Y567" s="5"/>
      <c r="Z567" s="5"/>
    </row>
    <row r="568" spans="1:26" ht="22.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  <c r="O568" s="5"/>
      <c r="P568" s="5"/>
      <c r="Q568" s="5"/>
      <c r="R568" s="5"/>
      <c r="S568" s="5"/>
      <c r="T568" s="5"/>
      <c r="U568" s="5"/>
      <c r="V568" s="5"/>
      <c r="W568" s="5"/>
      <c r="X568" s="5"/>
      <c r="Y568" s="5"/>
      <c r="Z568" s="5"/>
    </row>
    <row r="569" spans="1:26" ht="22.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  <c r="O569" s="5"/>
      <c r="P569" s="5"/>
      <c r="Q569" s="5"/>
      <c r="R569" s="5"/>
      <c r="S569" s="5"/>
      <c r="T569" s="5"/>
      <c r="U569" s="5"/>
      <c r="V569" s="5"/>
      <c r="W569" s="5"/>
      <c r="X569" s="5"/>
      <c r="Y569" s="5"/>
      <c r="Z569" s="5"/>
    </row>
    <row r="570" spans="1:26" ht="22.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  <c r="O570" s="5"/>
      <c r="P570" s="5"/>
      <c r="Q570" s="5"/>
      <c r="R570" s="5"/>
      <c r="S570" s="5"/>
      <c r="T570" s="5"/>
      <c r="U570" s="5"/>
      <c r="V570" s="5"/>
      <c r="W570" s="5"/>
      <c r="X570" s="5"/>
      <c r="Y570" s="5"/>
      <c r="Z570" s="5"/>
    </row>
    <row r="571" spans="1:26" ht="22.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  <c r="O571" s="5"/>
      <c r="P571" s="5"/>
      <c r="Q571" s="5"/>
      <c r="R571" s="5"/>
      <c r="S571" s="5"/>
      <c r="T571" s="5"/>
      <c r="U571" s="5"/>
      <c r="V571" s="5"/>
      <c r="W571" s="5"/>
      <c r="X571" s="5"/>
      <c r="Y571" s="5"/>
      <c r="Z571" s="5"/>
    </row>
    <row r="572" spans="1:26" ht="22.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  <c r="O572" s="5"/>
      <c r="P572" s="5"/>
      <c r="Q572" s="5"/>
      <c r="R572" s="5"/>
      <c r="S572" s="5"/>
      <c r="T572" s="5"/>
      <c r="U572" s="5"/>
      <c r="V572" s="5"/>
      <c r="W572" s="5"/>
      <c r="X572" s="5"/>
      <c r="Y572" s="5"/>
      <c r="Z572" s="5"/>
    </row>
    <row r="573" spans="1:26" ht="22.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  <c r="O573" s="5"/>
      <c r="P573" s="5"/>
      <c r="Q573" s="5"/>
      <c r="R573" s="5"/>
      <c r="S573" s="5"/>
      <c r="T573" s="5"/>
      <c r="U573" s="5"/>
      <c r="V573" s="5"/>
      <c r="W573" s="5"/>
      <c r="X573" s="5"/>
      <c r="Y573" s="5"/>
      <c r="Z573" s="5"/>
    </row>
    <row r="574" spans="1:26" ht="22.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5"/>
      <c r="W574" s="5"/>
      <c r="X574" s="5"/>
      <c r="Y574" s="5"/>
      <c r="Z574" s="5"/>
    </row>
    <row r="575" spans="1:26" ht="22.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5"/>
      <c r="W575" s="5"/>
      <c r="X575" s="5"/>
      <c r="Y575" s="5"/>
      <c r="Z575" s="5"/>
    </row>
    <row r="576" spans="1:26" ht="22.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  <c r="O576" s="5"/>
      <c r="P576" s="5"/>
      <c r="Q576" s="5"/>
      <c r="R576" s="5"/>
      <c r="S576" s="5"/>
      <c r="T576" s="5"/>
      <c r="U576" s="5"/>
      <c r="V576" s="5"/>
      <c r="W576" s="5"/>
      <c r="X576" s="5"/>
      <c r="Y576" s="5"/>
      <c r="Z576" s="5"/>
    </row>
    <row r="577" spans="1:26" ht="22.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5"/>
      <c r="W577" s="5"/>
      <c r="X577" s="5"/>
      <c r="Y577" s="5"/>
      <c r="Z577" s="5"/>
    </row>
    <row r="578" spans="1:26" ht="22.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  <c r="O578" s="5"/>
      <c r="P578" s="5"/>
      <c r="Q578" s="5"/>
      <c r="R578" s="5"/>
      <c r="S578" s="5"/>
      <c r="T578" s="5"/>
      <c r="U578" s="5"/>
      <c r="V578" s="5"/>
      <c r="W578" s="5"/>
      <c r="X578" s="5"/>
      <c r="Y578" s="5"/>
      <c r="Z578" s="5"/>
    </row>
    <row r="579" spans="1:26" ht="22.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  <c r="O579" s="5"/>
      <c r="P579" s="5"/>
      <c r="Q579" s="5"/>
      <c r="R579" s="5"/>
      <c r="S579" s="5"/>
      <c r="T579" s="5"/>
      <c r="U579" s="5"/>
      <c r="V579" s="5"/>
      <c r="W579" s="5"/>
      <c r="X579" s="5"/>
      <c r="Y579" s="5"/>
      <c r="Z579" s="5"/>
    </row>
    <row r="580" spans="1:26" ht="22.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5"/>
      <c r="W580" s="5"/>
      <c r="X580" s="5"/>
      <c r="Y580" s="5"/>
      <c r="Z580" s="5"/>
    </row>
    <row r="581" spans="1:26" ht="22.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  <c r="O581" s="5"/>
      <c r="P581" s="5"/>
      <c r="Q581" s="5"/>
      <c r="R581" s="5"/>
      <c r="S581" s="5"/>
      <c r="T581" s="5"/>
      <c r="U581" s="5"/>
      <c r="V581" s="5"/>
      <c r="W581" s="5"/>
      <c r="X581" s="5"/>
      <c r="Y581" s="5"/>
      <c r="Z581" s="5"/>
    </row>
    <row r="582" spans="1:26" ht="22.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  <c r="O582" s="5"/>
      <c r="P582" s="5"/>
      <c r="Q582" s="5"/>
      <c r="R582" s="5"/>
      <c r="S582" s="5"/>
      <c r="T582" s="5"/>
      <c r="U582" s="5"/>
      <c r="V582" s="5"/>
      <c r="W582" s="5"/>
      <c r="X582" s="5"/>
      <c r="Y582" s="5"/>
      <c r="Z582" s="5"/>
    </row>
    <row r="583" spans="1:26" ht="22.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  <c r="O583" s="5"/>
      <c r="P583" s="5"/>
      <c r="Q583" s="5"/>
      <c r="R583" s="5"/>
      <c r="S583" s="5"/>
      <c r="T583" s="5"/>
      <c r="U583" s="5"/>
      <c r="V583" s="5"/>
      <c r="W583" s="5"/>
      <c r="X583" s="5"/>
      <c r="Y583" s="5"/>
      <c r="Z583" s="5"/>
    </row>
    <row r="584" spans="1:26" ht="22.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  <c r="O584" s="5"/>
      <c r="P584" s="5"/>
      <c r="Q584" s="5"/>
      <c r="R584" s="5"/>
      <c r="S584" s="5"/>
      <c r="T584" s="5"/>
      <c r="U584" s="5"/>
      <c r="V584" s="5"/>
      <c r="W584" s="5"/>
      <c r="X584" s="5"/>
      <c r="Y584" s="5"/>
      <c r="Z584" s="5"/>
    </row>
    <row r="585" spans="1:26" ht="22.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  <c r="O585" s="5"/>
      <c r="P585" s="5"/>
      <c r="Q585" s="5"/>
      <c r="R585" s="5"/>
      <c r="S585" s="5"/>
      <c r="T585" s="5"/>
      <c r="U585" s="5"/>
      <c r="V585" s="5"/>
      <c r="W585" s="5"/>
      <c r="X585" s="5"/>
      <c r="Y585" s="5"/>
      <c r="Z585" s="5"/>
    </row>
    <row r="586" spans="1:26" ht="22.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  <c r="O586" s="5"/>
      <c r="P586" s="5"/>
      <c r="Q586" s="5"/>
      <c r="R586" s="5"/>
      <c r="S586" s="5"/>
      <c r="T586" s="5"/>
      <c r="U586" s="5"/>
      <c r="V586" s="5"/>
      <c r="W586" s="5"/>
      <c r="X586" s="5"/>
      <c r="Y586" s="5"/>
      <c r="Z586" s="5"/>
    </row>
    <row r="587" spans="1:26" ht="22.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  <c r="O587" s="5"/>
      <c r="P587" s="5"/>
      <c r="Q587" s="5"/>
      <c r="R587" s="5"/>
      <c r="S587" s="5"/>
      <c r="T587" s="5"/>
      <c r="U587" s="5"/>
      <c r="V587" s="5"/>
      <c r="W587" s="5"/>
      <c r="X587" s="5"/>
      <c r="Y587" s="5"/>
      <c r="Z587" s="5"/>
    </row>
    <row r="588" spans="1:26" ht="22.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  <c r="O588" s="5"/>
      <c r="P588" s="5"/>
      <c r="Q588" s="5"/>
      <c r="R588" s="5"/>
      <c r="S588" s="5"/>
      <c r="T588" s="5"/>
      <c r="U588" s="5"/>
      <c r="V588" s="5"/>
      <c r="W588" s="5"/>
      <c r="X588" s="5"/>
      <c r="Y588" s="5"/>
      <c r="Z588" s="5"/>
    </row>
    <row r="589" spans="1:26" ht="22.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  <c r="O589" s="5"/>
      <c r="P589" s="5"/>
      <c r="Q589" s="5"/>
      <c r="R589" s="5"/>
      <c r="S589" s="5"/>
      <c r="T589" s="5"/>
      <c r="U589" s="5"/>
      <c r="V589" s="5"/>
      <c r="W589" s="5"/>
      <c r="X589" s="5"/>
      <c r="Y589" s="5"/>
      <c r="Z589" s="5"/>
    </row>
    <row r="590" spans="1:26" ht="22.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  <c r="O590" s="5"/>
      <c r="P590" s="5"/>
      <c r="Q590" s="5"/>
      <c r="R590" s="5"/>
      <c r="S590" s="5"/>
      <c r="T590" s="5"/>
      <c r="U590" s="5"/>
      <c r="V590" s="5"/>
      <c r="W590" s="5"/>
      <c r="X590" s="5"/>
      <c r="Y590" s="5"/>
      <c r="Z590" s="5"/>
    </row>
    <row r="591" spans="1:26" ht="22.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  <c r="O591" s="5"/>
      <c r="P591" s="5"/>
      <c r="Q591" s="5"/>
      <c r="R591" s="5"/>
      <c r="S591" s="5"/>
      <c r="T591" s="5"/>
      <c r="U591" s="5"/>
      <c r="V591" s="5"/>
      <c r="W591" s="5"/>
      <c r="X591" s="5"/>
      <c r="Y591" s="5"/>
      <c r="Z591" s="5"/>
    </row>
    <row r="592" spans="1:26" ht="22.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  <c r="O592" s="5"/>
      <c r="P592" s="5"/>
      <c r="Q592" s="5"/>
      <c r="R592" s="5"/>
      <c r="S592" s="5"/>
      <c r="T592" s="5"/>
      <c r="U592" s="5"/>
      <c r="V592" s="5"/>
      <c r="W592" s="5"/>
      <c r="X592" s="5"/>
      <c r="Y592" s="5"/>
      <c r="Z592" s="5"/>
    </row>
    <row r="593" spans="1:26" ht="22.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  <c r="O593" s="5"/>
      <c r="P593" s="5"/>
      <c r="Q593" s="5"/>
      <c r="R593" s="5"/>
      <c r="S593" s="5"/>
      <c r="T593" s="5"/>
      <c r="U593" s="5"/>
      <c r="V593" s="5"/>
      <c r="W593" s="5"/>
      <c r="X593" s="5"/>
      <c r="Y593" s="5"/>
      <c r="Z593" s="5"/>
    </row>
    <row r="594" spans="1:26" ht="22.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  <c r="O594" s="5"/>
      <c r="P594" s="5"/>
      <c r="Q594" s="5"/>
      <c r="R594" s="5"/>
      <c r="S594" s="5"/>
      <c r="T594" s="5"/>
      <c r="U594" s="5"/>
      <c r="V594" s="5"/>
      <c r="W594" s="5"/>
      <c r="X594" s="5"/>
      <c r="Y594" s="5"/>
      <c r="Z594" s="5"/>
    </row>
    <row r="595" spans="1:26" ht="22.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  <c r="O595" s="5"/>
      <c r="P595" s="5"/>
      <c r="Q595" s="5"/>
      <c r="R595" s="5"/>
      <c r="S595" s="5"/>
      <c r="T595" s="5"/>
      <c r="U595" s="5"/>
      <c r="V595" s="5"/>
      <c r="W595" s="5"/>
      <c r="X595" s="5"/>
      <c r="Y595" s="5"/>
      <c r="Z595" s="5"/>
    </row>
    <row r="596" spans="1:26" ht="22.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  <c r="O596" s="5"/>
      <c r="P596" s="5"/>
      <c r="Q596" s="5"/>
      <c r="R596" s="5"/>
      <c r="S596" s="5"/>
      <c r="T596" s="5"/>
      <c r="U596" s="5"/>
      <c r="V596" s="5"/>
      <c r="W596" s="5"/>
      <c r="X596" s="5"/>
      <c r="Y596" s="5"/>
      <c r="Z596" s="5"/>
    </row>
    <row r="597" spans="1:26" ht="22.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  <c r="O597" s="5"/>
      <c r="P597" s="5"/>
      <c r="Q597" s="5"/>
      <c r="R597" s="5"/>
      <c r="S597" s="5"/>
      <c r="T597" s="5"/>
      <c r="U597" s="5"/>
      <c r="V597" s="5"/>
      <c r="W597" s="5"/>
      <c r="X597" s="5"/>
      <c r="Y597" s="5"/>
      <c r="Z597" s="5"/>
    </row>
    <row r="598" spans="1:26" ht="22.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  <c r="O598" s="5"/>
      <c r="P598" s="5"/>
      <c r="Q598" s="5"/>
      <c r="R598" s="5"/>
      <c r="S598" s="5"/>
      <c r="T598" s="5"/>
      <c r="U598" s="5"/>
      <c r="V598" s="5"/>
      <c r="W598" s="5"/>
      <c r="X598" s="5"/>
      <c r="Y598" s="5"/>
      <c r="Z598" s="5"/>
    </row>
    <row r="599" spans="1:26" ht="22.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  <c r="O599" s="5"/>
      <c r="P599" s="5"/>
      <c r="Q599" s="5"/>
      <c r="R599" s="5"/>
      <c r="S599" s="5"/>
      <c r="T599" s="5"/>
      <c r="U599" s="5"/>
      <c r="V599" s="5"/>
      <c r="W599" s="5"/>
      <c r="X599" s="5"/>
      <c r="Y599" s="5"/>
      <c r="Z599" s="5"/>
    </row>
    <row r="600" spans="1:26" ht="22.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  <c r="O600" s="5"/>
      <c r="P600" s="5"/>
      <c r="Q600" s="5"/>
      <c r="R600" s="5"/>
      <c r="S600" s="5"/>
      <c r="T600" s="5"/>
      <c r="U600" s="5"/>
      <c r="V600" s="5"/>
      <c r="W600" s="5"/>
      <c r="X600" s="5"/>
      <c r="Y600" s="5"/>
      <c r="Z600" s="5"/>
    </row>
    <row r="601" spans="1:26" ht="22.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  <c r="O601" s="5"/>
      <c r="P601" s="5"/>
      <c r="Q601" s="5"/>
      <c r="R601" s="5"/>
      <c r="S601" s="5"/>
      <c r="T601" s="5"/>
      <c r="U601" s="5"/>
      <c r="V601" s="5"/>
      <c r="W601" s="5"/>
      <c r="X601" s="5"/>
      <c r="Y601" s="5"/>
      <c r="Z601" s="5"/>
    </row>
    <row r="602" spans="1:26" ht="22.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5"/>
      <c r="W602" s="5"/>
      <c r="X602" s="5"/>
      <c r="Y602" s="5"/>
      <c r="Z602" s="5"/>
    </row>
    <row r="603" spans="1:26" ht="22.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5"/>
      <c r="W603" s="5"/>
      <c r="X603" s="5"/>
      <c r="Y603" s="5"/>
      <c r="Z603" s="5"/>
    </row>
    <row r="604" spans="1:26" ht="22.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  <c r="O604" s="5"/>
      <c r="P604" s="5"/>
      <c r="Q604" s="5"/>
      <c r="R604" s="5"/>
      <c r="S604" s="5"/>
      <c r="T604" s="5"/>
      <c r="U604" s="5"/>
      <c r="V604" s="5"/>
      <c r="W604" s="5"/>
      <c r="X604" s="5"/>
      <c r="Y604" s="5"/>
      <c r="Z604" s="5"/>
    </row>
    <row r="605" spans="1:26" ht="22.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  <c r="O605" s="5"/>
      <c r="P605" s="5"/>
      <c r="Q605" s="5"/>
      <c r="R605" s="5"/>
      <c r="S605" s="5"/>
      <c r="T605" s="5"/>
      <c r="U605" s="5"/>
      <c r="V605" s="5"/>
      <c r="W605" s="5"/>
      <c r="X605" s="5"/>
      <c r="Y605" s="5"/>
      <c r="Z605" s="5"/>
    </row>
    <row r="606" spans="1:26" ht="22.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5"/>
      <c r="W606" s="5"/>
      <c r="X606" s="5"/>
      <c r="Y606" s="5"/>
      <c r="Z606" s="5"/>
    </row>
    <row r="607" spans="1:26" ht="22.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  <c r="O607" s="5"/>
      <c r="P607" s="5"/>
      <c r="Q607" s="5"/>
      <c r="R607" s="5"/>
      <c r="S607" s="5"/>
      <c r="T607" s="5"/>
      <c r="U607" s="5"/>
      <c r="V607" s="5"/>
      <c r="W607" s="5"/>
      <c r="X607" s="5"/>
      <c r="Y607" s="5"/>
      <c r="Z607" s="5"/>
    </row>
    <row r="608" spans="1:26" ht="22.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  <c r="O608" s="5"/>
      <c r="P608" s="5"/>
      <c r="Q608" s="5"/>
      <c r="R608" s="5"/>
      <c r="S608" s="5"/>
      <c r="T608" s="5"/>
      <c r="U608" s="5"/>
      <c r="V608" s="5"/>
      <c r="W608" s="5"/>
      <c r="X608" s="5"/>
      <c r="Y608" s="5"/>
      <c r="Z608" s="5"/>
    </row>
    <row r="609" spans="1:26" ht="22.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ht="22.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  <c r="O610" s="5"/>
      <c r="P610" s="5"/>
      <c r="Q610" s="5"/>
      <c r="R610" s="5"/>
      <c r="S610" s="5"/>
      <c r="T610" s="5"/>
      <c r="U610" s="5"/>
      <c r="V610" s="5"/>
      <c r="W610" s="5"/>
      <c r="X610" s="5"/>
      <c r="Y610" s="5"/>
      <c r="Z610" s="5"/>
    </row>
    <row r="611" spans="1:26" ht="22.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  <c r="O611" s="5"/>
      <c r="P611" s="5"/>
      <c r="Q611" s="5"/>
      <c r="R611" s="5"/>
      <c r="S611" s="5"/>
      <c r="T611" s="5"/>
      <c r="U611" s="5"/>
      <c r="V611" s="5"/>
      <c r="W611" s="5"/>
      <c r="X611" s="5"/>
      <c r="Y611" s="5"/>
      <c r="Z611" s="5"/>
    </row>
    <row r="612" spans="1:26" ht="22.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  <c r="O612" s="5"/>
      <c r="P612" s="5"/>
      <c r="Q612" s="5"/>
      <c r="R612" s="5"/>
      <c r="S612" s="5"/>
      <c r="T612" s="5"/>
      <c r="U612" s="5"/>
      <c r="V612" s="5"/>
      <c r="W612" s="5"/>
      <c r="X612" s="5"/>
      <c r="Y612" s="5"/>
      <c r="Z612" s="5"/>
    </row>
    <row r="613" spans="1:26" ht="22.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  <c r="O613" s="5"/>
      <c r="P613" s="5"/>
      <c r="Q613" s="5"/>
      <c r="R613" s="5"/>
      <c r="S613" s="5"/>
      <c r="T613" s="5"/>
      <c r="U613" s="5"/>
      <c r="V613" s="5"/>
      <c r="W613" s="5"/>
      <c r="X613" s="5"/>
      <c r="Y613" s="5"/>
      <c r="Z613" s="5"/>
    </row>
    <row r="614" spans="1:26" ht="22.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5"/>
      <c r="W614" s="5"/>
      <c r="X614" s="5"/>
      <c r="Y614" s="5"/>
      <c r="Z614" s="5"/>
    </row>
    <row r="615" spans="1:26" ht="22.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  <c r="O615" s="5"/>
      <c r="P615" s="5"/>
      <c r="Q615" s="5"/>
      <c r="R615" s="5"/>
      <c r="S615" s="5"/>
      <c r="T615" s="5"/>
      <c r="U615" s="5"/>
      <c r="V615" s="5"/>
      <c r="W615" s="5"/>
      <c r="X615" s="5"/>
      <c r="Y615" s="5"/>
      <c r="Z615" s="5"/>
    </row>
    <row r="616" spans="1:26" ht="22.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  <c r="O616" s="5"/>
      <c r="P616" s="5"/>
      <c r="Q616" s="5"/>
      <c r="R616" s="5"/>
      <c r="S616" s="5"/>
      <c r="T616" s="5"/>
      <c r="U616" s="5"/>
      <c r="V616" s="5"/>
      <c r="W616" s="5"/>
      <c r="X616" s="5"/>
      <c r="Y616" s="5"/>
      <c r="Z616" s="5"/>
    </row>
    <row r="617" spans="1:26" ht="22.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  <c r="O617" s="5"/>
      <c r="P617" s="5"/>
      <c r="Q617" s="5"/>
      <c r="R617" s="5"/>
      <c r="S617" s="5"/>
      <c r="T617" s="5"/>
      <c r="U617" s="5"/>
      <c r="V617" s="5"/>
      <c r="W617" s="5"/>
      <c r="X617" s="5"/>
      <c r="Y617" s="5"/>
      <c r="Z617" s="5"/>
    </row>
    <row r="618" spans="1:26" ht="22.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  <c r="O618" s="5"/>
      <c r="P618" s="5"/>
      <c r="Q618" s="5"/>
      <c r="R618" s="5"/>
      <c r="S618" s="5"/>
      <c r="T618" s="5"/>
      <c r="U618" s="5"/>
      <c r="V618" s="5"/>
      <c r="W618" s="5"/>
      <c r="X618" s="5"/>
      <c r="Y618" s="5"/>
      <c r="Z618" s="5"/>
    </row>
    <row r="619" spans="1:26" ht="22.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  <c r="O619" s="5"/>
      <c r="P619" s="5"/>
      <c r="Q619" s="5"/>
      <c r="R619" s="5"/>
      <c r="S619" s="5"/>
      <c r="T619" s="5"/>
      <c r="U619" s="5"/>
      <c r="V619" s="5"/>
      <c r="W619" s="5"/>
      <c r="X619" s="5"/>
      <c r="Y619" s="5"/>
      <c r="Z619" s="5"/>
    </row>
    <row r="620" spans="1:26" ht="22.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  <c r="O620" s="5"/>
      <c r="P620" s="5"/>
      <c r="Q620" s="5"/>
      <c r="R620" s="5"/>
      <c r="S620" s="5"/>
      <c r="T620" s="5"/>
      <c r="U620" s="5"/>
      <c r="V620" s="5"/>
      <c r="W620" s="5"/>
      <c r="X620" s="5"/>
      <c r="Y620" s="5"/>
      <c r="Z620" s="5"/>
    </row>
    <row r="621" spans="1:26" ht="22.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  <c r="O621" s="5"/>
      <c r="P621" s="5"/>
      <c r="Q621" s="5"/>
      <c r="R621" s="5"/>
      <c r="S621" s="5"/>
      <c r="T621" s="5"/>
      <c r="U621" s="5"/>
      <c r="V621" s="5"/>
      <c r="W621" s="5"/>
      <c r="X621" s="5"/>
      <c r="Y621" s="5"/>
      <c r="Z621" s="5"/>
    </row>
    <row r="622" spans="1:26" ht="22.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  <c r="O622" s="5"/>
      <c r="P622" s="5"/>
      <c r="Q622" s="5"/>
      <c r="R622" s="5"/>
      <c r="S622" s="5"/>
      <c r="T622" s="5"/>
      <c r="U622" s="5"/>
      <c r="V622" s="5"/>
      <c r="W622" s="5"/>
      <c r="X622" s="5"/>
      <c r="Y622" s="5"/>
      <c r="Z622" s="5"/>
    </row>
    <row r="623" spans="1:26" ht="22.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  <c r="O623" s="5"/>
      <c r="P623" s="5"/>
      <c r="Q623" s="5"/>
      <c r="R623" s="5"/>
      <c r="S623" s="5"/>
      <c r="T623" s="5"/>
      <c r="U623" s="5"/>
      <c r="V623" s="5"/>
      <c r="W623" s="5"/>
      <c r="X623" s="5"/>
      <c r="Y623" s="5"/>
      <c r="Z623" s="5"/>
    </row>
    <row r="624" spans="1:26" ht="22.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  <c r="O624" s="5"/>
      <c r="P624" s="5"/>
      <c r="Q624" s="5"/>
      <c r="R624" s="5"/>
      <c r="S624" s="5"/>
      <c r="T624" s="5"/>
      <c r="U624" s="5"/>
      <c r="V624" s="5"/>
      <c r="W624" s="5"/>
      <c r="X624" s="5"/>
      <c r="Y624" s="5"/>
      <c r="Z624" s="5"/>
    </row>
    <row r="625" spans="1:26" ht="22.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  <c r="O625" s="5"/>
      <c r="P625" s="5"/>
      <c r="Q625" s="5"/>
      <c r="R625" s="5"/>
      <c r="S625" s="5"/>
      <c r="T625" s="5"/>
      <c r="U625" s="5"/>
      <c r="V625" s="5"/>
      <c r="W625" s="5"/>
      <c r="X625" s="5"/>
      <c r="Y625" s="5"/>
      <c r="Z625" s="5"/>
    </row>
    <row r="626" spans="1:26" ht="22.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  <c r="O626" s="5"/>
      <c r="P626" s="5"/>
      <c r="Q626" s="5"/>
      <c r="R626" s="5"/>
      <c r="S626" s="5"/>
      <c r="T626" s="5"/>
      <c r="U626" s="5"/>
      <c r="V626" s="5"/>
      <c r="W626" s="5"/>
      <c r="X626" s="5"/>
      <c r="Y626" s="5"/>
      <c r="Z626" s="5"/>
    </row>
    <row r="627" spans="1:26" ht="22.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  <c r="O627" s="5"/>
      <c r="P627" s="5"/>
      <c r="Q627" s="5"/>
      <c r="R627" s="5"/>
      <c r="S627" s="5"/>
      <c r="T627" s="5"/>
      <c r="U627" s="5"/>
      <c r="V627" s="5"/>
      <c r="W627" s="5"/>
      <c r="X627" s="5"/>
      <c r="Y627" s="5"/>
      <c r="Z627" s="5"/>
    </row>
    <row r="628" spans="1:26" ht="22.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  <c r="O628" s="5"/>
      <c r="P628" s="5"/>
      <c r="Q628" s="5"/>
      <c r="R628" s="5"/>
      <c r="S628" s="5"/>
      <c r="T628" s="5"/>
      <c r="U628" s="5"/>
      <c r="V628" s="5"/>
      <c r="W628" s="5"/>
      <c r="X628" s="5"/>
      <c r="Y628" s="5"/>
      <c r="Z628" s="5"/>
    </row>
    <row r="629" spans="1:26" ht="22.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  <c r="O629" s="5"/>
      <c r="P629" s="5"/>
      <c r="Q629" s="5"/>
      <c r="R629" s="5"/>
      <c r="S629" s="5"/>
      <c r="T629" s="5"/>
      <c r="U629" s="5"/>
      <c r="V629" s="5"/>
      <c r="W629" s="5"/>
      <c r="X629" s="5"/>
      <c r="Y629" s="5"/>
      <c r="Z629" s="5"/>
    </row>
    <row r="630" spans="1:26" ht="22.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  <c r="O630" s="5"/>
      <c r="P630" s="5"/>
      <c r="Q630" s="5"/>
      <c r="R630" s="5"/>
      <c r="S630" s="5"/>
      <c r="T630" s="5"/>
      <c r="U630" s="5"/>
      <c r="V630" s="5"/>
      <c r="W630" s="5"/>
      <c r="X630" s="5"/>
      <c r="Y630" s="5"/>
      <c r="Z630" s="5"/>
    </row>
    <row r="631" spans="1:26" ht="22.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  <c r="O631" s="5"/>
      <c r="P631" s="5"/>
      <c r="Q631" s="5"/>
      <c r="R631" s="5"/>
      <c r="S631" s="5"/>
      <c r="T631" s="5"/>
      <c r="U631" s="5"/>
      <c r="V631" s="5"/>
      <c r="W631" s="5"/>
      <c r="X631" s="5"/>
      <c r="Y631" s="5"/>
      <c r="Z631" s="5"/>
    </row>
    <row r="632" spans="1:26" ht="22.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5"/>
      <c r="W632" s="5"/>
      <c r="X632" s="5"/>
      <c r="Y632" s="5"/>
      <c r="Z632" s="5"/>
    </row>
    <row r="633" spans="1:26" ht="22.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5"/>
      <c r="W633" s="5"/>
      <c r="X633" s="5"/>
      <c r="Y633" s="5"/>
      <c r="Z633" s="5"/>
    </row>
    <row r="634" spans="1:26" ht="22.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  <c r="O634" s="5"/>
      <c r="P634" s="5"/>
      <c r="Q634" s="5"/>
      <c r="R634" s="5"/>
      <c r="S634" s="5"/>
      <c r="T634" s="5"/>
      <c r="U634" s="5"/>
      <c r="V634" s="5"/>
      <c r="W634" s="5"/>
      <c r="X634" s="5"/>
      <c r="Y634" s="5"/>
      <c r="Z634" s="5"/>
    </row>
    <row r="635" spans="1:26" ht="22.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5"/>
      <c r="W635" s="5"/>
      <c r="X635" s="5"/>
      <c r="Y635" s="5"/>
      <c r="Z635" s="5"/>
    </row>
    <row r="636" spans="1:26" ht="22.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  <c r="O636" s="5"/>
      <c r="P636" s="5"/>
      <c r="Q636" s="5"/>
      <c r="R636" s="5"/>
      <c r="S636" s="5"/>
      <c r="T636" s="5"/>
      <c r="U636" s="5"/>
      <c r="V636" s="5"/>
      <c r="W636" s="5"/>
      <c r="X636" s="5"/>
      <c r="Y636" s="5"/>
      <c r="Z636" s="5"/>
    </row>
    <row r="637" spans="1:26" ht="22.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  <c r="O637" s="5"/>
      <c r="P637" s="5"/>
      <c r="Q637" s="5"/>
      <c r="R637" s="5"/>
      <c r="S637" s="5"/>
      <c r="T637" s="5"/>
      <c r="U637" s="5"/>
      <c r="V637" s="5"/>
      <c r="W637" s="5"/>
      <c r="X637" s="5"/>
      <c r="Y637" s="5"/>
      <c r="Z637" s="5"/>
    </row>
    <row r="638" spans="1:26" ht="22.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  <c r="O638" s="5"/>
      <c r="P638" s="5"/>
      <c r="Q638" s="5"/>
      <c r="R638" s="5"/>
      <c r="S638" s="5"/>
      <c r="T638" s="5"/>
      <c r="U638" s="5"/>
      <c r="V638" s="5"/>
      <c r="W638" s="5"/>
      <c r="X638" s="5"/>
      <c r="Y638" s="5"/>
      <c r="Z638" s="5"/>
    </row>
    <row r="639" spans="1:26" ht="22.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  <c r="O639" s="5"/>
      <c r="P639" s="5"/>
      <c r="Q639" s="5"/>
      <c r="R639" s="5"/>
      <c r="S639" s="5"/>
      <c r="T639" s="5"/>
      <c r="U639" s="5"/>
      <c r="V639" s="5"/>
      <c r="W639" s="5"/>
      <c r="X639" s="5"/>
      <c r="Y639" s="5"/>
      <c r="Z639" s="5"/>
    </row>
    <row r="640" spans="1:26" ht="22.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  <c r="O640" s="5"/>
      <c r="P640" s="5"/>
      <c r="Q640" s="5"/>
      <c r="R640" s="5"/>
      <c r="S640" s="5"/>
      <c r="T640" s="5"/>
      <c r="U640" s="5"/>
      <c r="V640" s="5"/>
      <c r="W640" s="5"/>
      <c r="X640" s="5"/>
      <c r="Y640" s="5"/>
      <c r="Z640" s="5"/>
    </row>
    <row r="641" spans="1:26" ht="22.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  <c r="O641" s="5"/>
      <c r="P641" s="5"/>
      <c r="Q641" s="5"/>
      <c r="R641" s="5"/>
      <c r="S641" s="5"/>
      <c r="T641" s="5"/>
      <c r="U641" s="5"/>
      <c r="V641" s="5"/>
      <c r="W641" s="5"/>
      <c r="X641" s="5"/>
      <c r="Y641" s="5"/>
      <c r="Z641" s="5"/>
    </row>
    <row r="642" spans="1:26" ht="22.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  <c r="O642" s="5"/>
      <c r="P642" s="5"/>
      <c r="Q642" s="5"/>
      <c r="R642" s="5"/>
      <c r="S642" s="5"/>
      <c r="T642" s="5"/>
      <c r="U642" s="5"/>
      <c r="V642" s="5"/>
      <c r="W642" s="5"/>
      <c r="X642" s="5"/>
      <c r="Y642" s="5"/>
      <c r="Z642" s="5"/>
    </row>
    <row r="643" spans="1:26" ht="22.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  <c r="O643" s="5"/>
      <c r="P643" s="5"/>
      <c r="Q643" s="5"/>
      <c r="R643" s="5"/>
      <c r="S643" s="5"/>
      <c r="T643" s="5"/>
      <c r="U643" s="5"/>
      <c r="V643" s="5"/>
      <c r="W643" s="5"/>
      <c r="X643" s="5"/>
      <c r="Y643" s="5"/>
      <c r="Z643" s="5"/>
    </row>
    <row r="644" spans="1:26" ht="22.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  <c r="O644" s="5"/>
      <c r="P644" s="5"/>
      <c r="Q644" s="5"/>
      <c r="R644" s="5"/>
      <c r="S644" s="5"/>
      <c r="T644" s="5"/>
      <c r="U644" s="5"/>
      <c r="V644" s="5"/>
      <c r="W644" s="5"/>
      <c r="X644" s="5"/>
      <c r="Y644" s="5"/>
      <c r="Z644" s="5"/>
    </row>
    <row r="645" spans="1:26" ht="22.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  <c r="O645" s="5"/>
      <c r="P645" s="5"/>
      <c r="Q645" s="5"/>
      <c r="R645" s="5"/>
      <c r="S645" s="5"/>
      <c r="T645" s="5"/>
      <c r="U645" s="5"/>
      <c r="V645" s="5"/>
      <c r="W645" s="5"/>
      <c r="X645" s="5"/>
      <c r="Y645" s="5"/>
      <c r="Z645" s="5"/>
    </row>
    <row r="646" spans="1:26" ht="22.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5"/>
      <c r="W646" s="5"/>
      <c r="X646" s="5"/>
      <c r="Y646" s="5"/>
      <c r="Z646" s="5"/>
    </row>
    <row r="647" spans="1:26" ht="22.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  <c r="O647" s="5"/>
      <c r="P647" s="5"/>
      <c r="Q647" s="5"/>
      <c r="R647" s="5"/>
      <c r="S647" s="5"/>
      <c r="T647" s="5"/>
      <c r="U647" s="5"/>
      <c r="V647" s="5"/>
      <c r="W647" s="5"/>
      <c r="X647" s="5"/>
      <c r="Y647" s="5"/>
      <c r="Z647" s="5"/>
    </row>
    <row r="648" spans="1:26" ht="22.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  <c r="O648" s="5"/>
      <c r="P648" s="5"/>
      <c r="Q648" s="5"/>
      <c r="R648" s="5"/>
      <c r="S648" s="5"/>
      <c r="T648" s="5"/>
      <c r="U648" s="5"/>
      <c r="V648" s="5"/>
      <c r="W648" s="5"/>
      <c r="X648" s="5"/>
      <c r="Y648" s="5"/>
      <c r="Z648" s="5"/>
    </row>
    <row r="649" spans="1:26" ht="22.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  <c r="O649" s="5"/>
      <c r="P649" s="5"/>
      <c r="Q649" s="5"/>
      <c r="R649" s="5"/>
      <c r="S649" s="5"/>
      <c r="T649" s="5"/>
      <c r="U649" s="5"/>
      <c r="V649" s="5"/>
      <c r="W649" s="5"/>
      <c r="X649" s="5"/>
      <c r="Y649" s="5"/>
      <c r="Z649" s="5"/>
    </row>
    <row r="650" spans="1:26" ht="22.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  <c r="O650" s="5"/>
      <c r="P650" s="5"/>
      <c r="Q650" s="5"/>
      <c r="R650" s="5"/>
      <c r="S650" s="5"/>
      <c r="T650" s="5"/>
      <c r="U650" s="5"/>
      <c r="V650" s="5"/>
      <c r="W650" s="5"/>
      <c r="X650" s="5"/>
      <c r="Y650" s="5"/>
      <c r="Z650" s="5"/>
    </row>
    <row r="651" spans="1:26" ht="22.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  <c r="O651" s="5"/>
      <c r="P651" s="5"/>
      <c r="Q651" s="5"/>
      <c r="R651" s="5"/>
      <c r="S651" s="5"/>
      <c r="T651" s="5"/>
      <c r="U651" s="5"/>
      <c r="V651" s="5"/>
      <c r="W651" s="5"/>
      <c r="X651" s="5"/>
      <c r="Y651" s="5"/>
      <c r="Z651" s="5"/>
    </row>
    <row r="652" spans="1:26" ht="22.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  <c r="O652" s="5"/>
      <c r="P652" s="5"/>
      <c r="Q652" s="5"/>
      <c r="R652" s="5"/>
      <c r="S652" s="5"/>
      <c r="T652" s="5"/>
      <c r="U652" s="5"/>
      <c r="V652" s="5"/>
      <c r="W652" s="5"/>
      <c r="X652" s="5"/>
      <c r="Y652" s="5"/>
      <c r="Z652" s="5"/>
    </row>
    <row r="653" spans="1:26" ht="22.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  <c r="O653" s="5"/>
      <c r="P653" s="5"/>
      <c r="Q653" s="5"/>
      <c r="R653" s="5"/>
      <c r="S653" s="5"/>
      <c r="T653" s="5"/>
      <c r="U653" s="5"/>
      <c r="V653" s="5"/>
      <c r="W653" s="5"/>
      <c r="X653" s="5"/>
      <c r="Y653" s="5"/>
      <c r="Z653" s="5"/>
    </row>
    <row r="654" spans="1:26" ht="22.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  <c r="O654" s="5"/>
      <c r="P654" s="5"/>
      <c r="Q654" s="5"/>
      <c r="R654" s="5"/>
      <c r="S654" s="5"/>
      <c r="T654" s="5"/>
      <c r="U654" s="5"/>
      <c r="V654" s="5"/>
      <c r="W654" s="5"/>
      <c r="X654" s="5"/>
      <c r="Y654" s="5"/>
      <c r="Z654" s="5"/>
    </row>
    <row r="655" spans="1:26" ht="22.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  <c r="O655" s="5"/>
      <c r="P655" s="5"/>
      <c r="Q655" s="5"/>
      <c r="R655" s="5"/>
      <c r="S655" s="5"/>
      <c r="T655" s="5"/>
      <c r="U655" s="5"/>
      <c r="V655" s="5"/>
      <c r="W655" s="5"/>
      <c r="X655" s="5"/>
      <c r="Y655" s="5"/>
      <c r="Z655" s="5"/>
    </row>
    <row r="656" spans="1:26" ht="22.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  <c r="O656" s="5"/>
      <c r="P656" s="5"/>
      <c r="Q656" s="5"/>
      <c r="R656" s="5"/>
      <c r="S656" s="5"/>
      <c r="T656" s="5"/>
      <c r="U656" s="5"/>
      <c r="V656" s="5"/>
      <c r="W656" s="5"/>
      <c r="X656" s="5"/>
      <c r="Y656" s="5"/>
      <c r="Z656" s="5"/>
    </row>
    <row r="657" spans="1:26" ht="22.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  <c r="O657" s="5"/>
      <c r="P657" s="5"/>
      <c r="Q657" s="5"/>
      <c r="R657" s="5"/>
      <c r="S657" s="5"/>
      <c r="T657" s="5"/>
      <c r="U657" s="5"/>
      <c r="V657" s="5"/>
      <c r="W657" s="5"/>
      <c r="X657" s="5"/>
      <c r="Y657" s="5"/>
      <c r="Z657" s="5"/>
    </row>
    <row r="658" spans="1:26" ht="22.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  <c r="O658" s="5"/>
      <c r="P658" s="5"/>
      <c r="Q658" s="5"/>
      <c r="R658" s="5"/>
      <c r="S658" s="5"/>
      <c r="T658" s="5"/>
      <c r="U658" s="5"/>
      <c r="V658" s="5"/>
      <c r="W658" s="5"/>
      <c r="X658" s="5"/>
      <c r="Y658" s="5"/>
      <c r="Z658" s="5"/>
    </row>
    <row r="659" spans="1:26" ht="22.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  <c r="O659" s="5"/>
      <c r="P659" s="5"/>
      <c r="Q659" s="5"/>
      <c r="R659" s="5"/>
      <c r="S659" s="5"/>
      <c r="T659" s="5"/>
      <c r="U659" s="5"/>
      <c r="V659" s="5"/>
      <c r="W659" s="5"/>
      <c r="X659" s="5"/>
      <c r="Y659" s="5"/>
      <c r="Z659" s="5"/>
    </row>
    <row r="660" spans="1:26" ht="22.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  <c r="O660" s="5"/>
      <c r="P660" s="5"/>
      <c r="Q660" s="5"/>
      <c r="R660" s="5"/>
      <c r="S660" s="5"/>
      <c r="T660" s="5"/>
      <c r="U660" s="5"/>
      <c r="V660" s="5"/>
      <c r="W660" s="5"/>
      <c r="X660" s="5"/>
      <c r="Y660" s="5"/>
      <c r="Z660" s="5"/>
    </row>
    <row r="661" spans="1:26" ht="22.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  <c r="O661" s="5"/>
      <c r="P661" s="5"/>
      <c r="Q661" s="5"/>
      <c r="R661" s="5"/>
      <c r="S661" s="5"/>
      <c r="T661" s="5"/>
      <c r="U661" s="5"/>
      <c r="V661" s="5"/>
      <c r="W661" s="5"/>
      <c r="X661" s="5"/>
      <c r="Y661" s="5"/>
      <c r="Z661" s="5"/>
    </row>
    <row r="662" spans="1:26" ht="22.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  <c r="O662" s="5"/>
      <c r="P662" s="5"/>
      <c r="Q662" s="5"/>
      <c r="R662" s="5"/>
      <c r="S662" s="5"/>
      <c r="T662" s="5"/>
      <c r="U662" s="5"/>
      <c r="V662" s="5"/>
      <c r="W662" s="5"/>
      <c r="X662" s="5"/>
      <c r="Y662" s="5"/>
      <c r="Z662" s="5"/>
    </row>
    <row r="663" spans="1:26" ht="22.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  <c r="O663" s="5"/>
      <c r="P663" s="5"/>
      <c r="Q663" s="5"/>
      <c r="R663" s="5"/>
      <c r="S663" s="5"/>
      <c r="T663" s="5"/>
      <c r="U663" s="5"/>
      <c r="V663" s="5"/>
      <c r="W663" s="5"/>
      <c r="X663" s="5"/>
      <c r="Y663" s="5"/>
      <c r="Z663" s="5"/>
    </row>
    <row r="664" spans="1:26" ht="22.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  <c r="O664" s="5"/>
      <c r="P664" s="5"/>
      <c r="Q664" s="5"/>
      <c r="R664" s="5"/>
      <c r="S664" s="5"/>
      <c r="T664" s="5"/>
      <c r="U664" s="5"/>
      <c r="V664" s="5"/>
      <c r="W664" s="5"/>
      <c r="X664" s="5"/>
      <c r="Y664" s="5"/>
      <c r="Z664" s="5"/>
    </row>
    <row r="665" spans="1:26" ht="22.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  <c r="O665" s="5"/>
      <c r="P665" s="5"/>
      <c r="Q665" s="5"/>
      <c r="R665" s="5"/>
      <c r="S665" s="5"/>
      <c r="T665" s="5"/>
      <c r="U665" s="5"/>
      <c r="V665" s="5"/>
      <c r="W665" s="5"/>
      <c r="X665" s="5"/>
      <c r="Y665" s="5"/>
      <c r="Z665" s="5"/>
    </row>
    <row r="666" spans="1:26" ht="22.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  <c r="O666" s="5"/>
      <c r="P666" s="5"/>
      <c r="Q666" s="5"/>
      <c r="R666" s="5"/>
      <c r="S666" s="5"/>
      <c r="T666" s="5"/>
      <c r="U666" s="5"/>
      <c r="V666" s="5"/>
      <c r="W666" s="5"/>
      <c r="X666" s="5"/>
      <c r="Y666" s="5"/>
      <c r="Z666" s="5"/>
    </row>
    <row r="667" spans="1:26" ht="22.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  <c r="O667" s="5"/>
      <c r="P667" s="5"/>
      <c r="Q667" s="5"/>
      <c r="R667" s="5"/>
      <c r="S667" s="5"/>
      <c r="T667" s="5"/>
      <c r="U667" s="5"/>
      <c r="V667" s="5"/>
      <c r="W667" s="5"/>
      <c r="X667" s="5"/>
      <c r="Y667" s="5"/>
      <c r="Z667" s="5"/>
    </row>
    <row r="668" spans="1:26" ht="22.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  <c r="O668" s="5"/>
      <c r="P668" s="5"/>
      <c r="Q668" s="5"/>
      <c r="R668" s="5"/>
      <c r="S668" s="5"/>
      <c r="T668" s="5"/>
      <c r="U668" s="5"/>
      <c r="V668" s="5"/>
      <c r="W668" s="5"/>
      <c r="X668" s="5"/>
      <c r="Y668" s="5"/>
      <c r="Z668" s="5"/>
    </row>
    <row r="669" spans="1:26" ht="22.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  <c r="O669" s="5"/>
      <c r="P669" s="5"/>
      <c r="Q669" s="5"/>
      <c r="R669" s="5"/>
      <c r="S669" s="5"/>
      <c r="T669" s="5"/>
      <c r="U669" s="5"/>
      <c r="V669" s="5"/>
      <c r="W669" s="5"/>
      <c r="X669" s="5"/>
      <c r="Y669" s="5"/>
      <c r="Z669" s="5"/>
    </row>
    <row r="670" spans="1:26" ht="22.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  <c r="O670" s="5"/>
      <c r="P670" s="5"/>
      <c r="Q670" s="5"/>
      <c r="R670" s="5"/>
      <c r="S670" s="5"/>
      <c r="T670" s="5"/>
      <c r="U670" s="5"/>
      <c r="V670" s="5"/>
      <c r="W670" s="5"/>
      <c r="X670" s="5"/>
      <c r="Y670" s="5"/>
      <c r="Z670" s="5"/>
    </row>
    <row r="671" spans="1:26" ht="22.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  <c r="O671" s="5"/>
      <c r="P671" s="5"/>
      <c r="Q671" s="5"/>
      <c r="R671" s="5"/>
      <c r="S671" s="5"/>
      <c r="T671" s="5"/>
      <c r="U671" s="5"/>
      <c r="V671" s="5"/>
      <c r="W671" s="5"/>
      <c r="X671" s="5"/>
      <c r="Y671" s="5"/>
      <c r="Z671" s="5"/>
    </row>
    <row r="672" spans="1:26" ht="22.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  <c r="O672" s="5"/>
      <c r="P672" s="5"/>
      <c r="Q672" s="5"/>
      <c r="R672" s="5"/>
      <c r="S672" s="5"/>
      <c r="T672" s="5"/>
      <c r="U672" s="5"/>
      <c r="V672" s="5"/>
      <c r="W672" s="5"/>
      <c r="X672" s="5"/>
      <c r="Y672" s="5"/>
      <c r="Z672" s="5"/>
    </row>
    <row r="673" spans="1:26" ht="22.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5"/>
      <c r="W673" s="5"/>
      <c r="X673" s="5"/>
      <c r="Y673" s="5"/>
      <c r="Z673" s="5"/>
    </row>
    <row r="674" spans="1:26" ht="22.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5"/>
      <c r="W674" s="5"/>
      <c r="X674" s="5"/>
      <c r="Y674" s="5"/>
      <c r="Z674" s="5"/>
    </row>
    <row r="675" spans="1:26" ht="22.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  <c r="O675" s="5"/>
      <c r="P675" s="5"/>
      <c r="Q675" s="5"/>
      <c r="R675" s="5"/>
      <c r="S675" s="5"/>
      <c r="T675" s="5"/>
      <c r="U675" s="5"/>
      <c r="V675" s="5"/>
      <c r="W675" s="5"/>
      <c r="X675" s="5"/>
      <c r="Y675" s="5"/>
      <c r="Z675" s="5"/>
    </row>
    <row r="676" spans="1:26" ht="22.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  <c r="O676" s="5"/>
      <c r="P676" s="5"/>
      <c r="Q676" s="5"/>
      <c r="R676" s="5"/>
      <c r="S676" s="5"/>
      <c r="T676" s="5"/>
      <c r="U676" s="5"/>
      <c r="V676" s="5"/>
      <c r="W676" s="5"/>
      <c r="X676" s="5"/>
      <c r="Y676" s="5"/>
      <c r="Z676" s="5"/>
    </row>
    <row r="677" spans="1:26" ht="22.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5"/>
      <c r="W677" s="5"/>
      <c r="X677" s="5"/>
      <c r="Y677" s="5"/>
      <c r="Z677" s="5"/>
    </row>
    <row r="678" spans="1:26" ht="22.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  <c r="O678" s="5"/>
      <c r="P678" s="5"/>
      <c r="Q678" s="5"/>
      <c r="R678" s="5"/>
      <c r="S678" s="5"/>
      <c r="T678" s="5"/>
      <c r="U678" s="5"/>
      <c r="V678" s="5"/>
      <c r="W678" s="5"/>
      <c r="X678" s="5"/>
      <c r="Y678" s="5"/>
      <c r="Z678" s="5"/>
    </row>
    <row r="679" spans="1:26" ht="22.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  <c r="O679" s="5"/>
      <c r="P679" s="5"/>
      <c r="Q679" s="5"/>
      <c r="R679" s="5"/>
      <c r="S679" s="5"/>
      <c r="T679" s="5"/>
      <c r="U679" s="5"/>
      <c r="V679" s="5"/>
      <c r="W679" s="5"/>
      <c r="X679" s="5"/>
      <c r="Y679" s="5"/>
      <c r="Z679" s="5"/>
    </row>
    <row r="680" spans="1:26" ht="22.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  <c r="O680" s="5"/>
      <c r="P680" s="5"/>
      <c r="Q680" s="5"/>
      <c r="R680" s="5"/>
      <c r="S680" s="5"/>
      <c r="T680" s="5"/>
      <c r="U680" s="5"/>
      <c r="V680" s="5"/>
      <c r="W680" s="5"/>
      <c r="X680" s="5"/>
      <c r="Y680" s="5"/>
      <c r="Z680" s="5"/>
    </row>
    <row r="681" spans="1:26" ht="22.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  <c r="O681" s="5"/>
      <c r="P681" s="5"/>
      <c r="Q681" s="5"/>
      <c r="R681" s="5"/>
      <c r="S681" s="5"/>
      <c r="T681" s="5"/>
      <c r="U681" s="5"/>
      <c r="V681" s="5"/>
      <c r="W681" s="5"/>
      <c r="X681" s="5"/>
      <c r="Y681" s="5"/>
      <c r="Z681" s="5"/>
    </row>
    <row r="682" spans="1:26" ht="22.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  <c r="O682" s="5"/>
      <c r="P682" s="5"/>
      <c r="Q682" s="5"/>
      <c r="R682" s="5"/>
      <c r="S682" s="5"/>
      <c r="T682" s="5"/>
      <c r="U682" s="5"/>
      <c r="V682" s="5"/>
      <c r="W682" s="5"/>
      <c r="X682" s="5"/>
      <c r="Y682" s="5"/>
      <c r="Z682" s="5"/>
    </row>
    <row r="683" spans="1:26" ht="22.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  <c r="O683" s="5"/>
      <c r="P683" s="5"/>
      <c r="Q683" s="5"/>
      <c r="R683" s="5"/>
      <c r="S683" s="5"/>
      <c r="T683" s="5"/>
      <c r="U683" s="5"/>
      <c r="V683" s="5"/>
      <c r="W683" s="5"/>
      <c r="X683" s="5"/>
      <c r="Y683" s="5"/>
      <c r="Z683" s="5"/>
    </row>
    <row r="684" spans="1:26" ht="22.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  <c r="O684" s="5"/>
      <c r="P684" s="5"/>
      <c r="Q684" s="5"/>
      <c r="R684" s="5"/>
      <c r="S684" s="5"/>
      <c r="T684" s="5"/>
      <c r="U684" s="5"/>
      <c r="V684" s="5"/>
      <c r="W684" s="5"/>
      <c r="X684" s="5"/>
      <c r="Y684" s="5"/>
      <c r="Z684" s="5"/>
    </row>
    <row r="685" spans="1:26" ht="22.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  <c r="O685" s="5"/>
      <c r="P685" s="5"/>
      <c r="Q685" s="5"/>
      <c r="R685" s="5"/>
      <c r="S685" s="5"/>
      <c r="T685" s="5"/>
      <c r="U685" s="5"/>
      <c r="V685" s="5"/>
      <c r="W685" s="5"/>
      <c r="X685" s="5"/>
      <c r="Y685" s="5"/>
      <c r="Z685" s="5"/>
    </row>
    <row r="686" spans="1:26" ht="22.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5"/>
      <c r="W686" s="5"/>
      <c r="X686" s="5"/>
      <c r="Y686" s="5"/>
      <c r="Z686" s="5"/>
    </row>
    <row r="687" spans="1:26" ht="22.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  <c r="O687" s="5"/>
      <c r="P687" s="5"/>
      <c r="Q687" s="5"/>
      <c r="R687" s="5"/>
      <c r="S687" s="5"/>
      <c r="T687" s="5"/>
      <c r="U687" s="5"/>
      <c r="V687" s="5"/>
      <c r="W687" s="5"/>
      <c r="X687" s="5"/>
      <c r="Y687" s="5"/>
      <c r="Z687" s="5"/>
    </row>
    <row r="688" spans="1:26" ht="22.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  <c r="O688" s="5"/>
      <c r="P688" s="5"/>
      <c r="Q688" s="5"/>
      <c r="R688" s="5"/>
      <c r="S688" s="5"/>
      <c r="T688" s="5"/>
      <c r="U688" s="5"/>
      <c r="V688" s="5"/>
      <c r="W688" s="5"/>
      <c r="X688" s="5"/>
      <c r="Y688" s="5"/>
      <c r="Z688" s="5"/>
    </row>
    <row r="689" spans="1:26" ht="22.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  <c r="O689" s="5"/>
      <c r="P689" s="5"/>
      <c r="Q689" s="5"/>
      <c r="R689" s="5"/>
      <c r="S689" s="5"/>
      <c r="T689" s="5"/>
      <c r="U689" s="5"/>
      <c r="V689" s="5"/>
      <c r="W689" s="5"/>
      <c r="X689" s="5"/>
      <c r="Y689" s="5"/>
      <c r="Z689" s="5"/>
    </row>
    <row r="690" spans="1:26" ht="22.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  <c r="O690" s="5"/>
      <c r="P690" s="5"/>
      <c r="Q690" s="5"/>
      <c r="R690" s="5"/>
      <c r="S690" s="5"/>
      <c r="T690" s="5"/>
      <c r="U690" s="5"/>
      <c r="V690" s="5"/>
      <c r="W690" s="5"/>
      <c r="X690" s="5"/>
      <c r="Y690" s="5"/>
      <c r="Z690" s="5"/>
    </row>
    <row r="691" spans="1:26" ht="22.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  <c r="O691" s="5"/>
      <c r="P691" s="5"/>
      <c r="Q691" s="5"/>
      <c r="R691" s="5"/>
      <c r="S691" s="5"/>
      <c r="T691" s="5"/>
      <c r="U691" s="5"/>
      <c r="V691" s="5"/>
      <c r="W691" s="5"/>
      <c r="X691" s="5"/>
      <c r="Y691" s="5"/>
      <c r="Z691" s="5"/>
    </row>
    <row r="692" spans="1:26" ht="22.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  <c r="O692" s="5"/>
      <c r="P692" s="5"/>
      <c r="Q692" s="5"/>
      <c r="R692" s="5"/>
      <c r="S692" s="5"/>
      <c r="T692" s="5"/>
      <c r="U692" s="5"/>
      <c r="V692" s="5"/>
      <c r="W692" s="5"/>
      <c r="X692" s="5"/>
      <c r="Y692" s="5"/>
      <c r="Z692" s="5"/>
    </row>
    <row r="693" spans="1:26" ht="22.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  <c r="O693" s="5"/>
      <c r="P693" s="5"/>
      <c r="Q693" s="5"/>
      <c r="R693" s="5"/>
      <c r="S693" s="5"/>
      <c r="T693" s="5"/>
      <c r="U693" s="5"/>
      <c r="V693" s="5"/>
      <c r="W693" s="5"/>
      <c r="X693" s="5"/>
      <c r="Y693" s="5"/>
      <c r="Z693" s="5"/>
    </row>
    <row r="694" spans="1:26" ht="22.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  <c r="O694" s="5"/>
      <c r="P694" s="5"/>
      <c r="Q694" s="5"/>
      <c r="R694" s="5"/>
      <c r="S694" s="5"/>
      <c r="T694" s="5"/>
      <c r="U694" s="5"/>
      <c r="V694" s="5"/>
      <c r="W694" s="5"/>
      <c r="X694" s="5"/>
      <c r="Y694" s="5"/>
      <c r="Z694" s="5"/>
    </row>
    <row r="695" spans="1:26" ht="22.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  <c r="O695" s="5"/>
      <c r="P695" s="5"/>
      <c r="Q695" s="5"/>
      <c r="R695" s="5"/>
      <c r="S695" s="5"/>
      <c r="T695" s="5"/>
      <c r="U695" s="5"/>
      <c r="V695" s="5"/>
      <c r="W695" s="5"/>
      <c r="X695" s="5"/>
      <c r="Y695" s="5"/>
      <c r="Z695" s="5"/>
    </row>
    <row r="696" spans="1:26" ht="22.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  <c r="O696" s="5"/>
      <c r="P696" s="5"/>
      <c r="Q696" s="5"/>
      <c r="R696" s="5"/>
      <c r="S696" s="5"/>
      <c r="T696" s="5"/>
      <c r="U696" s="5"/>
      <c r="V696" s="5"/>
      <c r="W696" s="5"/>
      <c r="X696" s="5"/>
      <c r="Y696" s="5"/>
      <c r="Z696" s="5"/>
    </row>
    <row r="697" spans="1:26" ht="22.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  <c r="O697" s="5"/>
      <c r="P697" s="5"/>
      <c r="Q697" s="5"/>
      <c r="R697" s="5"/>
      <c r="S697" s="5"/>
      <c r="T697" s="5"/>
      <c r="U697" s="5"/>
      <c r="V697" s="5"/>
      <c r="W697" s="5"/>
      <c r="X697" s="5"/>
      <c r="Y697" s="5"/>
      <c r="Z697" s="5"/>
    </row>
    <row r="698" spans="1:26" ht="22.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  <c r="O698" s="5"/>
      <c r="P698" s="5"/>
      <c r="Q698" s="5"/>
      <c r="R698" s="5"/>
      <c r="S698" s="5"/>
      <c r="T698" s="5"/>
      <c r="U698" s="5"/>
      <c r="V698" s="5"/>
      <c r="W698" s="5"/>
      <c r="X698" s="5"/>
      <c r="Y698" s="5"/>
      <c r="Z698" s="5"/>
    </row>
    <row r="699" spans="1:26" ht="22.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  <c r="O699" s="5"/>
      <c r="P699" s="5"/>
      <c r="Q699" s="5"/>
      <c r="R699" s="5"/>
      <c r="S699" s="5"/>
      <c r="T699" s="5"/>
      <c r="U699" s="5"/>
      <c r="V699" s="5"/>
      <c r="W699" s="5"/>
      <c r="X699" s="5"/>
      <c r="Y699" s="5"/>
      <c r="Z699" s="5"/>
    </row>
    <row r="700" spans="1:26" ht="22.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  <c r="O700" s="5"/>
      <c r="P700" s="5"/>
      <c r="Q700" s="5"/>
      <c r="R700" s="5"/>
      <c r="S700" s="5"/>
      <c r="T700" s="5"/>
      <c r="U700" s="5"/>
      <c r="V700" s="5"/>
      <c r="W700" s="5"/>
      <c r="X700" s="5"/>
      <c r="Y700" s="5"/>
      <c r="Z700" s="5"/>
    </row>
    <row r="701" spans="1:26" ht="22.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  <c r="O701" s="5"/>
      <c r="P701" s="5"/>
      <c r="Q701" s="5"/>
      <c r="R701" s="5"/>
      <c r="S701" s="5"/>
      <c r="T701" s="5"/>
      <c r="U701" s="5"/>
      <c r="V701" s="5"/>
      <c r="W701" s="5"/>
      <c r="X701" s="5"/>
      <c r="Y701" s="5"/>
      <c r="Z701" s="5"/>
    </row>
    <row r="702" spans="1:26" ht="22.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  <c r="O702" s="5"/>
      <c r="P702" s="5"/>
      <c r="Q702" s="5"/>
      <c r="R702" s="5"/>
      <c r="S702" s="5"/>
      <c r="T702" s="5"/>
      <c r="U702" s="5"/>
      <c r="V702" s="5"/>
      <c r="W702" s="5"/>
      <c r="X702" s="5"/>
      <c r="Y702" s="5"/>
      <c r="Z702" s="5"/>
    </row>
    <row r="703" spans="1:26" ht="22.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  <c r="O703" s="5"/>
      <c r="P703" s="5"/>
      <c r="Q703" s="5"/>
      <c r="R703" s="5"/>
      <c r="S703" s="5"/>
      <c r="T703" s="5"/>
      <c r="U703" s="5"/>
      <c r="V703" s="5"/>
      <c r="W703" s="5"/>
      <c r="X703" s="5"/>
      <c r="Y703" s="5"/>
      <c r="Z703" s="5"/>
    </row>
    <row r="704" spans="1:26" ht="22.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  <c r="O704" s="5"/>
      <c r="P704" s="5"/>
      <c r="Q704" s="5"/>
      <c r="R704" s="5"/>
      <c r="S704" s="5"/>
      <c r="T704" s="5"/>
      <c r="U704" s="5"/>
      <c r="V704" s="5"/>
      <c r="W704" s="5"/>
      <c r="X704" s="5"/>
      <c r="Y704" s="5"/>
      <c r="Z704" s="5"/>
    </row>
    <row r="705" spans="1:26" ht="22.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  <c r="O705" s="5"/>
      <c r="P705" s="5"/>
      <c r="Q705" s="5"/>
      <c r="R705" s="5"/>
      <c r="S705" s="5"/>
      <c r="T705" s="5"/>
      <c r="U705" s="5"/>
      <c r="V705" s="5"/>
      <c r="W705" s="5"/>
      <c r="X705" s="5"/>
      <c r="Y705" s="5"/>
      <c r="Z705" s="5"/>
    </row>
    <row r="706" spans="1:26" ht="22.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  <c r="O706" s="5"/>
      <c r="P706" s="5"/>
      <c r="Q706" s="5"/>
      <c r="R706" s="5"/>
      <c r="S706" s="5"/>
      <c r="T706" s="5"/>
      <c r="U706" s="5"/>
      <c r="V706" s="5"/>
      <c r="W706" s="5"/>
      <c r="X706" s="5"/>
      <c r="Y706" s="5"/>
      <c r="Z706" s="5"/>
    </row>
    <row r="707" spans="1:26" ht="22.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  <c r="O707" s="5"/>
      <c r="P707" s="5"/>
      <c r="Q707" s="5"/>
      <c r="R707" s="5"/>
      <c r="S707" s="5"/>
      <c r="T707" s="5"/>
      <c r="U707" s="5"/>
      <c r="V707" s="5"/>
      <c r="W707" s="5"/>
      <c r="X707" s="5"/>
      <c r="Y707" s="5"/>
      <c r="Z707" s="5"/>
    </row>
    <row r="708" spans="1:26" ht="22.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  <c r="O708" s="5"/>
      <c r="P708" s="5"/>
      <c r="Q708" s="5"/>
      <c r="R708" s="5"/>
      <c r="S708" s="5"/>
      <c r="T708" s="5"/>
      <c r="U708" s="5"/>
      <c r="V708" s="5"/>
      <c r="W708" s="5"/>
      <c r="X708" s="5"/>
      <c r="Y708" s="5"/>
      <c r="Z708" s="5"/>
    </row>
    <row r="709" spans="1:26" ht="22.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  <c r="O709" s="5"/>
      <c r="P709" s="5"/>
      <c r="Q709" s="5"/>
      <c r="R709" s="5"/>
      <c r="S709" s="5"/>
      <c r="T709" s="5"/>
      <c r="U709" s="5"/>
      <c r="V709" s="5"/>
      <c r="W709" s="5"/>
      <c r="X709" s="5"/>
      <c r="Y709" s="5"/>
      <c r="Z709" s="5"/>
    </row>
    <row r="710" spans="1:26" ht="22.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  <c r="O710" s="5"/>
      <c r="P710" s="5"/>
      <c r="Q710" s="5"/>
      <c r="R710" s="5"/>
      <c r="S710" s="5"/>
      <c r="T710" s="5"/>
      <c r="U710" s="5"/>
      <c r="V710" s="5"/>
      <c r="W710" s="5"/>
      <c r="X710" s="5"/>
      <c r="Y710" s="5"/>
      <c r="Z710" s="5"/>
    </row>
    <row r="711" spans="1:26" ht="22.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  <c r="O711" s="5"/>
      <c r="P711" s="5"/>
      <c r="Q711" s="5"/>
      <c r="R711" s="5"/>
      <c r="S711" s="5"/>
      <c r="T711" s="5"/>
      <c r="U711" s="5"/>
      <c r="V711" s="5"/>
      <c r="W711" s="5"/>
      <c r="X711" s="5"/>
      <c r="Y711" s="5"/>
      <c r="Z711" s="5"/>
    </row>
    <row r="712" spans="1:26" ht="22.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  <c r="O712" s="5"/>
      <c r="P712" s="5"/>
      <c r="Q712" s="5"/>
      <c r="R712" s="5"/>
      <c r="S712" s="5"/>
      <c r="T712" s="5"/>
      <c r="U712" s="5"/>
      <c r="V712" s="5"/>
      <c r="W712" s="5"/>
      <c r="X712" s="5"/>
      <c r="Y712" s="5"/>
      <c r="Z712" s="5"/>
    </row>
    <row r="713" spans="1:26" ht="22.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  <c r="O713" s="5"/>
      <c r="P713" s="5"/>
      <c r="Q713" s="5"/>
      <c r="R713" s="5"/>
      <c r="S713" s="5"/>
      <c r="T713" s="5"/>
      <c r="U713" s="5"/>
      <c r="V713" s="5"/>
      <c r="W713" s="5"/>
      <c r="X713" s="5"/>
      <c r="Y713" s="5"/>
      <c r="Z713" s="5"/>
    </row>
    <row r="714" spans="1:26" ht="22.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  <c r="O714" s="5"/>
      <c r="P714" s="5"/>
      <c r="Q714" s="5"/>
      <c r="R714" s="5"/>
      <c r="S714" s="5"/>
      <c r="T714" s="5"/>
      <c r="U714" s="5"/>
      <c r="V714" s="5"/>
      <c r="W714" s="5"/>
      <c r="X714" s="5"/>
      <c r="Y714" s="5"/>
      <c r="Z714" s="5"/>
    </row>
    <row r="715" spans="1:26" ht="22.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  <c r="O715" s="5"/>
      <c r="P715" s="5"/>
      <c r="Q715" s="5"/>
      <c r="R715" s="5"/>
      <c r="S715" s="5"/>
      <c r="T715" s="5"/>
      <c r="U715" s="5"/>
      <c r="V715" s="5"/>
      <c r="W715" s="5"/>
      <c r="X715" s="5"/>
      <c r="Y715" s="5"/>
      <c r="Z715" s="5"/>
    </row>
    <row r="716" spans="1:26" ht="22.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  <c r="O716" s="5"/>
      <c r="P716" s="5"/>
      <c r="Q716" s="5"/>
      <c r="R716" s="5"/>
      <c r="S716" s="5"/>
      <c r="T716" s="5"/>
      <c r="U716" s="5"/>
      <c r="V716" s="5"/>
      <c r="W716" s="5"/>
      <c r="X716" s="5"/>
      <c r="Y716" s="5"/>
      <c r="Z716" s="5"/>
    </row>
    <row r="717" spans="1:26" ht="22.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  <c r="O717" s="5"/>
      <c r="P717" s="5"/>
      <c r="Q717" s="5"/>
      <c r="R717" s="5"/>
      <c r="S717" s="5"/>
      <c r="T717" s="5"/>
      <c r="U717" s="5"/>
      <c r="V717" s="5"/>
      <c r="W717" s="5"/>
      <c r="X717" s="5"/>
      <c r="Y717" s="5"/>
      <c r="Z717" s="5"/>
    </row>
    <row r="718" spans="1:26" ht="22.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  <c r="O718" s="5"/>
      <c r="P718" s="5"/>
      <c r="Q718" s="5"/>
      <c r="R718" s="5"/>
      <c r="S718" s="5"/>
      <c r="T718" s="5"/>
      <c r="U718" s="5"/>
      <c r="V718" s="5"/>
      <c r="W718" s="5"/>
      <c r="X718" s="5"/>
      <c r="Y718" s="5"/>
      <c r="Z718" s="5"/>
    </row>
    <row r="719" spans="1:26" ht="22.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  <c r="O719" s="5"/>
      <c r="P719" s="5"/>
      <c r="Q719" s="5"/>
      <c r="R719" s="5"/>
      <c r="S719" s="5"/>
      <c r="T719" s="5"/>
      <c r="U719" s="5"/>
      <c r="V719" s="5"/>
      <c r="W719" s="5"/>
      <c r="X719" s="5"/>
      <c r="Y719" s="5"/>
      <c r="Z719" s="5"/>
    </row>
    <row r="720" spans="1:26" ht="22.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  <c r="O720" s="5"/>
      <c r="P720" s="5"/>
      <c r="Q720" s="5"/>
      <c r="R720" s="5"/>
      <c r="S720" s="5"/>
      <c r="T720" s="5"/>
      <c r="U720" s="5"/>
      <c r="V720" s="5"/>
      <c r="W720" s="5"/>
      <c r="X720" s="5"/>
      <c r="Y720" s="5"/>
      <c r="Z720" s="5"/>
    </row>
    <row r="721" spans="1:26" ht="22.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  <c r="O721" s="5"/>
      <c r="P721" s="5"/>
      <c r="Q721" s="5"/>
      <c r="R721" s="5"/>
      <c r="S721" s="5"/>
      <c r="T721" s="5"/>
      <c r="U721" s="5"/>
      <c r="V721" s="5"/>
      <c r="W721" s="5"/>
      <c r="X721" s="5"/>
      <c r="Y721" s="5"/>
      <c r="Z721" s="5"/>
    </row>
    <row r="722" spans="1:26" ht="22.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  <c r="O722" s="5"/>
      <c r="P722" s="5"/>
      <c r="Q722" s="5"/>
      <c r="R722" s="5"/>
      <c r="S722" s="5"/>
      <c r="T722" s="5"/>
      <c r="U722" s="5"/>
      <c r="V722" s="5"/>
      <c r="W722" s="5"/>
      <c r="X722" s="5"/>
      <c r="Y722" s="5"/>
      <c r="Z722" s="5"/>
    </row>
    <row r="723" spans="1:26" ht="22.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5"/>
      <c r="W723" s="5"/>
      <c r="X723" s="5"/>
      <c r="Y723" s="5"/>
      <c r="Z723" s="5"/>
    </row>
    <row r="724" spans="1:26" ht="22.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5"/>
      <c r="W724" s="5"/>
      <c r="X724" s="5"/>
      <c r="Y724" s="5"/>
      <c r="Z724" s="5"/>
    </row>
    <row r="725" spans="1:26" ht="22.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  <c r="O725" s="5"/>
      <c r="P725" s="5"/>
      <c r="Q725" s="5"/>
      <c r="R725" s="5"/>
      <c r="S725" s="5"/>
      <c r="T725" s="5"/>
      <c r="U725" s="5"/>
      <c r="V725" s="5"/>
      <c r="W725" s="5"/>
      <c r="X725" s="5"/>
      <c r="Y725" s="5"/>
      <c r="Z725" s="5"/>
    </row>
    <row r="726" spans="1:26" ht="22.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5"/>
      <c r="W726" s="5"/>
      <c r="X726" s="5"/>
      <c r="Y726" s="5"/>
      <c r="Z726" s="5"/>
    </row>
    <row r="727" spans="1:26" ht="22.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  <c r="O727" s="5"/>
      <c r="P727" s="5"/>
      <c r="Q727" s="5"/>
      <c r="R727" s="5"/>
      <c r="S727" s="5"/>
      <c r="T727" s="5"/>
      <c r="U727" s="5"/>
      <c r="V727" s="5"/>
      <c r="W727" s="5"/>
      <c r="X727" s="5"/>
      <c r="Y727" s="5"/>
      <c r="Z727" s="5"/>
    </row>
    <row r="728" spans="1:26" ht="22.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  <c r="O728" s="5"/>
      <c r="P728" s="5"/>
      <c r="Q728" s="5"/>
      <c r="R728" s="5"/>
      <c r="S728" s="5"/>
      <c r="T728" s="5"/>
      <c r="U728" s="5"/>
      <c r="V728" s="5"/>
      <c r="W728" s="5"/>
      <c r="X728" s="5"/>
      <c r="Y728" s="5"/>
      <c r="Z728" s="5"/>
    </row>
    <row r="729" spans="1:26" ht="22.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  <c r="O729" s="5"/>
      <c r="P729" s="5"/>
      <c r="Q729" s="5"/>
      <c r="R729" s="5"/>
      <c r="S729" s="5"/>
      <c r="T729" s="5"/>
      <c r="U729" s="5"/>
      <c r="V729" s="5"/>
      <c r="W729" s="5"/>
      <c r="X729" s="5"/>
      <c r="Y729" s="5"/>
      <c r="Z729" s="5"/>
    </row>
    <row r="730" spans="1:26" ht="22.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  <c r="O730" s="5"/>
      <c r="P730" s="5"/>
      <c r="Q730" s="5"/>
      <c r="R730" s="5"/>
      <c r="S730" s="5"/>
      <c r="T730" s="5"/>
      <c r="U730" s="5"/>
      <c r="V730" s="5"/>
      <c r="W730" s="5"/>
      <c r="X730" s="5"/>
      <c r="Y730" s="5"/>
      <c r="Z730" s="5"/>
    </row>
    <row r="731" spans="1:26" ht="22.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  <c r="O731" s="5"/>
      <c r="P731" s="5"/>
      <c r="Q731" s="5"/>
      <c r="R731" s="5"/>
      <c r="S731" s="5"/>
      <c r="T731" s="5"/>
      <c r="U731" s="5"/>
      <c r="V731" s="5"/>
      <c r="W731" s="5"/>
      <c r="X731" s="5"/>
      <c r="Y731" s="5"/>
      <c r="Z731" s="5"/>
    </row>
    <row r="732" spans="1:26" ht="22.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  <c r="O732" s="5"/>
      <c r="P732" s="5"/>
      <c r="Q732" s="5"/>
      <c r="R732" s="5"/>
      <c r="S732" s="5"/>
      <c r="T732" s="5"/>
      <c r="U732" s="5"/>
      <c r="V732" s="5"/>
      <c r="W732" s="5"/>
      <c r="X732" s="5"/>
      <c r="Y732" s="5"/>
      <c r="Z732" s="5"/>
    </row>
    <row r="733" spans="1:26" ht="22.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  <c r="O733" s="5"/>
      <c r="P733" s="5"/>
      <c r="Q733" s="5"/>
      <c r="R733" s="5"/>
      <c r="S733" s="5"/>
      <c r="T733" s="5"/>
      <c r="U733" s="5"/>
      <c r="V733" s="5"/>
      <c r="W733" s="5"/>
      <c r="X733" s="5"/>
      <c r="Y733" s="5"/>
      <c r="Z733" s="5"/>
    </row>
    <row r="734" spans="1:26" ht="22.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  <c r="O734" s="5"/>
      <c r="P734" s="5"/>
      <c r="Q734" s="5"/>
      <c r="R734" s="5"/>
      <c r="S734" s="5"/>
      <c r="T734" s="5"/>
      <c r="U734" s="5"/>
      <c r="V734" s="5"/>
      <c r="W734" s="5"/>
      <c r="X734" s="5"/>
      <c r="Y734" s="5"/>
      <c r="Z734" s="5"/>
    </row>
    <row r="735" spans="1:26" ht="22.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  <c r="O735" s="5"/>
      <c r="P735" s="5"/>
      <c r="Q735" s="5"/>
      <c r="R735" s="5"/>
      <c r="S735" s="5"/>
      <c r="T735" s="5"/>
      <c r="U735" s="5"/>
      <c r="V735" s="5"/>
      <c r="W735" s="5"/>
      <c r="X735" s="5"/>
      <c r="Y735" s="5"/>
      <c r="Z735" s="5"/>
    </row>
    <row r="736" spans="1:26" ht="22.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  <c r="O736" s="5"/>
      <c r="P736" s="5"/>
      <c r="Q736" s="5"/>
      <c r="R736" s="5"/>
      <c r="S736" s="5"/>
      <c r="T736" s="5"/>
      <c r="U736" s="5"/>
      <c r="V736" s="5"/>
      <c r="W736" s="5"/>
      <c r="X736" s="5"/>
      <c r="Y736" s="5"/>
      <c r="Z736" s="5"/>
    </row>
    <row r="737" spans="1:26" ht="22.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  <c r="O737" s="5"/>
      <c r="P737" s="5"/>
      <c r="Q737" s="5"/>
      <c r="R737" s="5"/>
      <c r="S737" s="5"/>
      <c r="T737" s="5"/>
      <c r="U737" s="5"/>
      <c r="V737" s="5"/>
      <c r="W737" s="5"/>
      <c r="X737" s="5"/>
      <c r="Y737" s="5"/>
      <c r="Z737" s="5"/>
    </row>
    <row r="738" spans="1:26" ht="22.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  <c r="O738" s="5"/>
      <c r="P738" s="5"/>
      <c r="Q738" s="5"/>
      <c r="R738" s="5"/>
      <c r="S738" s="5"/>
      <c r="T738" s="5"/>
      <c r="U738" s="5"/>
      <c r="V738" s="5"/>
      <c r="W738" s="5"/>
      <c r="X738" s="5"/>
      <c r="Y738" s="5"/>
      <c r="Z738" s="5"/>
    </row>
    <row r="739" spans="1:26" ht="22.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  <c r="O739" s="5"/>
      <c r="P739" s="5"/>
      <c r="Q739" s="5"/>
      <c r="R739" s="5"/>
      <c r="S739" s="5"/>
      <c r="T739" s="5"/>
      <c r="U739" s="5"/>
      <c r="V739" s="5"/>
      <c r="W739" s="5"/>
      <c r="X739" s="5"/>
      <c r="Y739" s="5"/>
      <c r="Z739" s="5"/>
    </row>
    <row r="740" spans="1:26" ht="22.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  <c r="O740" s="5"/>
      <c r="P740" s="5"/>
      <c r="Q740" s="5"/>
      <c r="R740" s="5"/>
      <c r="S740" s="5"/>
      <c r="T740" s="5"/>
      <c r="U740" s="5"/>
      <c r="V740" s="5"/>
      <c r="W740" s="5"/>
      <c r="X740" s="5"/>
      <c r="Y740" s="5"/>
      <c r="Z740" s="5"/>
    </row>
    <row r="741" spans="1:26" ht="22.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  <c r="O741" s="5"/>
      <c r="P741" s="5"/>
      <c r="Q741" s="5"/>
      <c r="R741" s="5"/>
      <c r="S741" s="5"/>
      <c r="T741" s="5"/>
      <c r="U741" s="5"/>
      <c r="V741" s="5"/>
      <c r="W741" s="5"/>
      <c r="X741" s="5"/>
      <c r="Y741" s="5"/>
      <c r="Z741" s="5"/>
    </row>
    <row r="742" spans="1:26" ht="22.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  <c r="O742" s="5"/>
      <c r="P742" s="5"/>
      <c r="Q742" s="5"/>
      <c r="R742" s="5"/>
      <c r="S742" s="5"/>
      <c r="T742" s="5"/>
      <c r="U742" s="5"/>
      <c r="V742" s="5"/>
      <c r="W742" s="5"/>
      <c r="X742" s="5"/>
      <c r="Y742" s="5"/>
      <c r="Z742" s="5"/>
    </row>
    <row r="743" spans="1:26" ht="22.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  <c r="O743" s="5"/>
      <c r="P743" s="5"/>
      <c r="Q743" s="5"/>
      <c r="R743" s="5"/>
      <c r="S743" s="5"/>
      <c r="T743" s="5"/>
      <c r="U743" s="5"/>
      <c r="V743" s="5"/>
      <c r="W743" s="5"/>
      <c r="X743" s="5"/>
      <c r="Y743" s="5"/>
      <c r="Z743" s="5"/>
    </row>
    <row r="744" spans="1:26" ht="22.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  <c r="O744" s="5"/>
      <c r="P744" s="5"/>
      <c r="Q744" s="5"/>
      <c r="R744" s="5"/>
      <c r="S744" s="5"/>
      <c r="T744" s="5"/>
      <c r="U744" s="5"/>
      <c r="V744" s="5"/>
      <c r="W744" s="5"/>
      <c r="X744" s="5"/>
      <c r="Y744" s="5"/>
      <c r="Z744" s="5"/>
    </row>
    <row r="745" spans="1:26" ht="22.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  <c r="O745" s="5"/>
      <c r="P745" s="5"/>
      <c r="Q745" s="5"/>
      <c r="R745" s="5"/>
      <c r="S745" s="5"/>
      <c r="T745" s="5"/>
      <c r="U745" s="5"/>
      <c r="V745" s="5"/>
      <c r="W745" s="5"/>
      <c r="X745" s="5"/>
      <c r="Y745" s="5"/>
      <c r="Z745" s="5"/>
    </row>
    <row r="746" spans="1:26" ht="22.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  <c r="O746" s="5"/>
      <c r="P746" s="5"/>
      <c r="Q746" s="5"/>
      <c r="R746" s="5"/>
      <c r="S746" s="5"/>
      <c r="T746" s="5"/>
      <c r="U746" s="5"/>
      <c r="V746" s="5"/>
      <c r="W746" s="5"/>
      <c r="X746" s="5"/>
      <c r="Y746" s="5"/>
      <c r="Z746" s="5"/>
    </row>
    <row r="747" spans="1:26" ht="22.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  <c r="O747" s="5"/>
      <c r="P747" s="5"/>
      <c r="Q747" s="5"/>
      <c r="R747" s="5"/>
      <c r="S747" s="5"/>
      <c r="T747" s="5"/>
      <c r="U747" s="5"/>
      <c r="V747" s="5"/>
      <c r="W747" s="5"/>
      <c r="X747" s="5"/>
      <c r="Y747" s="5"/>
      <c r="Z747" s="5"/>
    </row>
    <row r="748" spans="1:26" ht="22.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  <c r="O748" s="5"/>
      <c r="P748" s="5"/>
      <c r="Q748" s="5"/>
      <c r="R748" s="5"/>
      <c r="S748" s="5"/>
      <c r="T748" s="5"/>
      <c r="U748" s="5"/>
      <c r="V748" s="5"/>
      <c r="W748" s="5"/>
      <c r="X748" s="5"/>
      <c r="Y748" s="5"/>
      <c r="Z748" s="5"/>
    </row>
    <row r="749" spans="1:26" ht="22.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  <c r="O749" s="5"/>
      <c r="P749" s="5"/>
      <c r="Q749" s="5"/>
      <c r="R749" s="5"/>
      <c r="S749" s="5"/>
      <c r="T749" s="5"/>
      <c r="U749" s="5"/>
      <c r="V749" s="5"/>
      <c r="W749" s="5"/>
      <c r="X749" s="5"/>
      <c r="Y749" s="5"/>
      <c r="Z749" s="5"/>
    </row>
    <row r="750" spans="1:26" ht="22.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  <c r="O750" s="5"/>
      <c r="P750" s="5"/>
      <c r="Q750" s="5"/>
      <c r="R750" s="5"/>
      <c r="S750" s="5"/>
      <c r="T750" s="5"/>
      <c r="U750" s="5"/>
      <c r="V750" s="5"/>
      <c r="W750" s="5"/>
      <c r="X750" s="5"/>
      <c r="Y750" s="5"/>
      <c r="Z750" s="5"/>
    </row>
    <row r="751" spans="1:26" ht="22.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5"/>
      <c r="W751" s="5"/>
      <c r="X751" s="5"/>
      <c r="Y751" s="5"/>
      <c r="Z751" s="5"/>
    </row>
    <row r="752" spans="1:26" ht="22.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5"/>
      <c r="W752" s="5"/>
      <c r="X752" s="5"/>
      <c r="Y752" s="5"/>
      <c r="Z752" s="5"/>
    </row>
    <row r="753" spans="1:26" ht="22.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5"/>
      <c r="W753" s="5"/>
      <c r="X753" s="5"/>
      <c r="Y753" s="5"/>
      <c r="Z753" s="5"/>
    </row>
    <row r="754" spans="1:26" ht="22.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  <c r="O754" s="5"/>
      <c r="P754" s="5"/>
      <c r="Q754" s="5"/>
      <c r="R754" s="5"/>
      <c r="S754" s="5"/>
      <c r="T754" s="5"/>
      <c r="U754" s="5"/>
      <c r="V754" s="5"/>
      <c r="W754" s="5"/>
      <c r="X754" s="5"/>
      <c r="Y754" s="5"/>
      <c r="Z754" s="5"/>
    </row>
    <row r="755" spans="1:26" ht="22.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  <c r="O755" s="5"/>
      <c r="P755" s="5"/>
      <c r="Q755" s="5"/>
      <c r="R755" s="5"/>
      <c r="S755" s="5"/>
      <c r="T755" s="5"/>
      <c r="U755" s="5"/>
      <c r="V755" s="5"/>
      <c r="W755" s="5"/>
      <c r="X755" s="5"/>
      <c r="Y755" s="5"/>
      <c r="Z755" s="5"/>
    </row>
    <row r="756" spans="1:26" ht="22.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5"/>
      <c r="W756" s="5"/>
      <c r="X756" s="5"/>
      <c r="Y756" s="5"/>
      <c r="Z756" s="5"/>
    </row>
    <row r="757" spans="1:26" ht="22.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  <c r="O757" s="5"/>
      <c r="P757" s="5"/>
      <c r="Q757" s="5"/>
      <c r="R757" s="5"/>
      <c r="S757" s="5"/>
      <c r="T757" s="5"/>
      <c r="U757" s="5"/>
      <c r="V757" s="5"/>
      <c r="W757" s="5"/>
      <c r="X757" s="5"/>
      <c r="Y757" s="5"/>
      <c r="Z757" s="5"/>
    </row>
    <row r="758" spans="1:26" ht="22.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  <c r="O758" s="5"/>
      <c r="P758" s="5"/>
      <c r="Q758" s="5"/>
      <c r="R758" s="5"/>
      <c r="S758" s="5"/>
      <c r="T758" s="5"/>
      <c r="U758" s="5"/>
      <c r="V758" s="5"/>
      <c r="W758" s="5"/>
      <c r="X758" s="5"/>
      <c r="Y758" s="5"/>
      <c r="Z758" s="5"/>
    </row>
    <row r="759" spans="1:26" ht="22.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  <c r="O759" s="5"/>
      <c r="P759" s="5"/>
      <c r="Q759" s="5"/>
      <c r="R759" s="5"/>
      <c r="S759" s="5"/>
      <c r="T759" s="5"/>
      <c r="U759" s="5"/>
      <c r="V759" s="5"/>
      <c r="W759" s="5"/>
      <c r="X759" s="5"/>
      <c r="Y759" s="5"/>
      <c r="Z759" s="5"/>
    </row>
    <row r="760" spans="1:26" ht="22.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  <c r="O760" s="5"/>
      <c r="P760" s="5"/>
      <c r="Q760" s="5"/>
      <c r="R760" s="5"/>
      <c r="S760" s="5"/>
      <c r="T760" s="5"/>
      <c r="U760" s="5"/>
      <c r="V760" s="5"/>
      <c r="W760" s="5"/>
      <c r="X760" s="5"/>
      <c r="Y760" s="5"/>
      <c r="Z760" s="5"/>
    </row>
    <row r="761" spans="1:26" ht="22.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  <c r="O761" s="5"/>
      <c r="P761" s="5"/>
      <c r="Q761" s="5"/>
      <c r="R761" s="5"/>
      <c r="S761" s="5"/>
      <c r="T761" s="5"/>
      <c r="U761" s="5"/>
      <c r="V761" s="5"/>
      <c r="W761" s="5"/>
      <c r="X761" s="5"/>
      <c r="Y761" s="5"/>
      <c r="Z761" s="5"/>
    </row>
    <row r="762" spans="1:26" ht="22.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  <c r="O762" s="5"/>
      <c r="P762" s="5"/>
      <c r="Q762" s="5"/>
      <c r="R762" s="5"/>
      <c r="S762" s="5"/>
      <c r="T762" s="5"/>
      <c r="U762" s="5"/>
      <c r="V762" s="5"/>
      <c r="W762" s="5"/>
      <c r="X762" s="5"/>
      <c r="Y762" s="5"/>
      <c r="Z762" s="5"/>
    </row>
    <row r="763" spans="1:26" ht="22.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5"/>
      <c r="W763" s="5"/>
      <c r="X763" s="5"/>
      <c r="Y763" s="5"/>
      <c r="Z763" s="5"/>
    </row>
    <row r="764" spans="1:26" ht="22.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5"/>
      <c r="W764" s="5"/>
      <c r="X764" s="5"/>
      <c r="Y764" s="5"/>
      <c r="Z764" s="5"/>
    </row>
    <row r="765" spans="1:26" ht="22.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  <c r="O765" s="5"/>
      <c r="P765" s="5"/>
      <c r="Q765" s="5"/>
      <c r="R765" s="5"/>
      <c r="S765" s="5"/>
      <c r="T765" s="5"/>
      <c r="U765" s="5"/>
      <c r="V765" s="5"/>
      <c r="W765" s="5"/>
      <c r="X765" s="5"/>
      <c r="Y765" s="5"/>
      <c r="Z765" s="5"/>
    </row>
    <row r="766" spans="1:26" ht="22.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5"/>
      <c r="W766" s="5"/>
      <c r="X766" s="5"/>
      <c r="Y766" s="5"/>
      <c r="Z766" s="5"/>
    </row>
    <row r="767" spans="1:26" ht="22.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  <c r="O767" s="5"/>
      <c r="P767" s="5"/>
      <c r="Q767" s="5"/>
      <c r="R767" s="5"/>
      <c r="S767" s="5"/>
      <c r="T767" s="5"/>
      <c r="U767" s="5"/>
      <c r="V767" s="5"/>
      <c r="W767" s="5"/>
      <c r="X767" s="5"/>
      <c r="Y767" s="5"/>
      <c r="Z767" s="5"/>
    </row>
    <row r="768" spans="1:26" ht="22.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  <c r="O768" s="5"/>
      <c r="P768" s="5"/>
      <c r="Q768" s="5"/>
      <c r="R768" s="5"/>
      <c r="S768" s="5"/>
      <c r="T768" s="5"/>
      <c r="U768" s="5"/>
      <c r="V768" s="5"/>
      <c r="W768" s="5"/>
      <c r="X768" s="5"/>
      <c r="Y768" s="5"/>
      <c r="Z768" s="5"/>
    </row>
    <row r="769" spans="1:26" ht="22.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5"/>
      <c r="W769" s="5"/>
      <c r="X769" s="5"/>
      <c r="Y769" s="5"/>
      <c r="Z769" s="5"/>
    </row>
    <row r="770" spans="1:26" ht="22.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5"/>
      <c r="W770" s="5"/>
      <c r="X770" s="5"/>
      <c r="Y770" s="5"/>
      <c r="Z770" s="5"/>
    </row>
    <row r="771" spans="1:26" ht="22.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  <c r="O771" s="5"/>
      <c r="P771" s="5"/>
      <c r="Q771" s="5"/>
      <c r="R771" s="5"/>
      <c r="S771" s="5"/>
      <c r="T771" s="5"/>
      <c r="U771" s="5"/>
      <c r="V771" s="5"/>
      <c r="W771" s="5"/>
      <c r="X771" s="5"/>
      <c r="Y771" s="5"/>
      <c r="Z771" s="5"/>
    </row>
    <row r="772" spans="1:26" ht="22.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  <c r="O772" s="5"/>
      <c r="P772" s="5"/>
      <c r="Q772" s="5"/>
      <c r="R772" s="5"/>
      <c r="S772" s="5"/>
      <c r="T772" s="5"/>
      <c r="U772" s="5"/>
      <c r="V772" s="5"/>
      <c r="W772" s="5"/>
      <c r="X772" s="5"/>
      <c r="Y772" s="5"/>
      <c r="Z772" s="5"/>
    </row>
    <row r="773" spans="1:26" ht="22.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  <c r="O773" s="5"/>
      <c r="P773" s="5"/>
      <c r="Q773" s="5"/>
      <c r="R773" s="5"/>
      <c r="S773" s="5"/>
      <c r="T773" s="5"/>
      <c r="U773" s="5"/>
      <c r="V773" s="5"/>
      <c r="W773" s="5"/>
      <c r="X773" s="5"/>
      <c r="Y773" s="5"/>
      <c r="Z773" s="5"/>
    </row>
    <row r="774" spans="1:26" ht="22.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  <c r="O774" s="5"/>
      <c r="P774" s="5"/>
      <c r="Q774" s="5"/>
      <c r="R774" s="5"/>
      <c r="S774" s="5"/>
      <c r="T774" s="5"/>
      <c r="U774" s="5"/>
      <c r="V774" s="5"/>
      <c r="W774" s="5"/>
      <c r="X774" s="5"/>
      <c r="Y774" s="5"/>
      <c r="Z774" s="5"/>
    </row>
    <row r="775" spans="1:26" ht="22.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  <c r="O775" s="5"/>
      <c r="P775" s="5"/>
      <c r="Q775" s="5"/>
      <c r="R775" s="5"/>
      <c r="S775" s="5"/>
      <c r="T775" s="5"/>
      <c r="U775" s="5"/>
      <c r="V775" s="5"/>
      <c r="W775" s="5"/>
      <c r="X775" s="5"/>
      <c r="Y775" s="5"/>
      <c r="Z775" s="5"/>
    </row>
    <row r="776" spans="1:26" ht="22.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  <c r="O776" s="5"/>
      <c r="P776" s="5"/>
      <c r="Q776" s="5"/>
      <c r="R776" s="5"/>
      <c r="S776" s="5"/>
      <c r="T776" s="5"/>
      <c r="U776" s="5"/>
      <c r="V776" s="5"/>
      <c r="W776" s="5"/>
      <c r="X776" s="5"/>
      <c r="Y776" s="5"/>
      <c r="Z776" s="5"/>
    </row>
    <row r="777" spans="1:26" ht="22.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5"/>
      <c r="W777" s="5"/>
      <c r="X777" s="5"/>
      <c r="Y777" s="5"/>
      <c r="Z777" s="5"/>
    </row>
    <row r="778" spans="1:26" ht="22.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  <c r="O778" s="5"/>
      <c r="P778" s="5"/>
      <c r="Q778" s="5"/>
      <c r="R778" s="5"/>
      <c r="S778" s="5"/>
      <c r="T778" s="5"/>
      <c r="U778" s="5"/>
      <c r="V778" s="5"/>
      <c r="W778" s="5"/>
      <c r="X778" s="5"/>
      <c r="Y778" s="5"/>
      <c r="Z778" s="5"/>
    </row>
    <row r="779" spans="1:26" ht="22.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  <c r="O779" s="5"/>
      <c r="P779" s="5"/>
      <c r="Q779" s="5"/>
      <c r="R779" s="5"/>
      <c r="S779" s="5"/>
      <c r="T779" s="5"/>
      <c r="U779" s="5"/>
      <c r="V779" s="5"/>
      <c r="W779" s="5"/>
      <c r="X779" s="5"/>
      <c r="Y779" s="5"/>
      <c r="Z779" s="5"/>
    </row>
    <row r="780" spans="1:26" ht="22.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  <c r="O780" s="5"/>
      <c r="P780" s="5"/>
      <c r="Q780" s="5"/>
      <c r="R780" s="5"/>
      <c r="S780" s="5"/>
      <c r="T780" s="5"/>
      <c r="U780" s="5"/>
      <c r="V780" s="5"/>
      <c r="W780" s="5"/>
      <c r="X780" s="5"/>
      <c r="Y780" s="5"/>
      <c r="Z780" s="5"/>
    </row>
    <row r="781" spans="1:26" ht="22.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  <c r="O781" s="5"/>
      <c r="P781" s="5"/>
      <c r="Q781" s="5"/>
      <c r="R781" s="5"/>
      <c r="S781" s="5"/>
      <c r="T781" s="5"/>
      <c r="U781" s="5"/>
      <c r="V781" s="5"/>
      <c r="W781" s="5"/>
      <c r="X781" s="5"/>
      <c r="Y781" s="5"/>
      <c r="Z781" s="5"/>
    </row>
    <row r="782" spans="1:26" ht="22.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  <c r="O782" s="5"/>
      <c r="P782" s="5"/>
      <c r="Q782" s="5"/>
      <c r="R782" s="5"/>
      <c r="S782" s="5"/>
      <c r="T782" s="5"/>
      <c r="U782" s="5"/>
      <c r="V782" s="5"/>
      <c r="W782" s="5"/>
      <c r="X782" s="5"/>
      <c r="Y782" s="5"/>
      <c r="Z782" s="5"/>
    </row>
    <row r="783" spans="1:26" ht="22.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  <c r="O783" s="5"/>
      <c r="P783" s="5"/>
      <c r="Q783" s="5"/>
      <c r="R783" s="5"/>
      <c r="S783" s="5"/>
      <c r="T783" s="5"/>
      <c r="U783" s="5"/>
      <c r="V783" s="5"/>
      <c r="W783" s="5"/>
      <c r="X783" s="5"/>
      <c r="Y783" s="5"/>
      <c r="Z783" s="5"/>
    </row>
    <row r="784" spans="1:26" ht="22.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  <c r="O784" s="5"/>
      <c r="P784" s="5"/>
      <c r="Q784" s="5"/>
      <c r="R784" s="5"/>
      <c r="S784" s="5"/>
      <c r="T784" s="5"/>
      <c r="U784" s="5"/>
      <c r="V784" s="5"/>
      <c r="W784" s="5"/>
      <c r="X784" s="5"/>
      <c r="Y784" s="5"/>
      <c r="Z784" s="5"/>
    </row>
    <row r="785" spans="1:26" ht="22.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  <c r="O785" s="5"/>
      <c r="P785" s="5"/>
      <c r="Q785" s="5"/>
      <c r="R785" s="5"/>
      <c r="S785" s="5"/>
      <c r="T785" s="5"/>
      <c r="U785" s="5"/>
      <c r="V785" s="5"/>
      <c r="W785" s="5"/>
      <c r="X785" s="5"/>
      <c r="Y785" s="5"/>
      <c r="Z785" s="5"/>
    </row>
    <row r="786" spans="1:26" ht="22.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  <c r="O786" s="5"/>
      <c r="P786" s="5"/>
      <c r="Q786" s="5"/>
      <c r="R786" s="5"/>
      <c r="S786" s="5"/>
      <c r="T786" s="5"/>
      <c r="U786" s="5"/>
      <c r="V786" s="5"/>
      <c r="W786" s="5"/>
      <c r="X786" s="5"/>
      <c r="Y786" s="5"/>
      <c r="Z786" s="5"/>
    </row>
    <row r="787" spans="1:26" ht="22.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  <c r="O787" s="5"/>
      <c r="P787" s="5"/>
      <c r="Q787" s="5"/>
      <c r="R787" s="5"/>
      <c r="S787" s="5"/>
      <c r="T787" s="5"/>
      <c r="U787" s="5"/>
      <c r="V787" s="5"/>
      <c r="W787" s="5"/>
      <c r="X787" s="5"/>
      <c r="Y787" s="5"/>
      <c r="Z787" s="5"/>
    </row>
    <row r="788" spans="1:26" ht="22.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  <c r="O788" s="5"/>
      <c r="P788" s="5"/>
      <c r="Q788" s="5"/>
      <c r="R788" s="5"/>
      <c r="S788" s="5"/>
      <c r="T788" s="5"/>
      <c r="U788" s="5"/>
      <c r="V788" s="5"/>
      <c r="W788" s="5"/>
      <c r="X788" s="5"/>
      <c r="Y788" s="5"/>
      <c r="Z788" s="5"/>
    </row>
    <row r="789" spans="1:26" ht="22.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  <c r="O789" s="5"/>
      <c r="P789" s="5"/>
      <c r="Q789" s="5"/>
      <c r="R789" s="5"/>
      <c r="S789" s="5"/>
      <c r="T789" s="5"/>
      <c r="U789" s="5"/>
      <c r="V789" s="5"/>
      <c r="W789" s="5"/>
      <c r="X789" s="5"/>
      <c r="Y789" s="5"/>
      <c r="Z789" s="5"/>
    </row>
    <row r="790" spans="1:26" ht="22.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  <c r="O790" s="5"/>
      <c r="P790" s="5"/>
      <c r="Q790" s="5"/>
      <c r="R790" s="5"/>
      <c r="S790" s="5"/>
      <c r="T790" s="5"/>
      <c r="U790" s="5"/>
      <c r="V790" s="5"/>
      <c r="W790" s="5"/>
      <c r="X790" s="5"/>
      <c r="Y790" s="5"/>
      <c r="Z790" s="5"/>
    </row>
    <row r="791" spans="1:26" ht="22.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  <c r="O791" s="5"/>
      <c r="P791" s="5"/>
      <c r="Q791" s="5"/>
      <c r="R791" s="5"/>
      <c r="S791" s="5"/>
      <c r="T791" s="5"/>
      <c r="U791" s="5"/>
      <c r="V791" s="5"/>
      <c r="W791" s="5"/>
      <c r="X791" s="5"/>
      <c r="Y791" s="5"/>
      <c r="Z791" s="5"/>
    </row>
    <row r="792" spans="1:26" ht="22.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  <c r="O792" s="5"/>
      <c r="P792" s="5"/>
      <c r="Q792" s="5"/>
      <c r="R792" s="5"/>
      <c r="S792" s="5"/>
      <c r="T792" s="5"/>
      <c r="U792" s="5"/>
      <c r="V792" s="5"/>
      <c r="W792" s="5"/>
      <c r="X792" s="5"/>
      <c r="Y792" s="5"/>
      <c r="Z792" s="5"/>
    </row>
    <row r="793" spans="1:26" ht="22.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  <c r="O793" s="5"/>
      <c r="P793" s="5"/>
      <c r="Q793" s="5"/>
      <c r="R793" s="5"/>
      <c r="S793" s="5"/>
      <c r="T793" s="5"/>
      <c r="U793" s="5"/>
      <c r="V793" s="5"/>
      <c r="W793" s="5"/>
      <c r="X793" s="5"/>
      <c r="Y793" s="5"/>
      <c r="Z793" s="5"/>
    </row>
    <row r="794" spans="1:26" ht="22.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  <c r="O794" s="5"/>
      <c r="P794" s="5"/>
      <c r="Q794" s="5"/>
      <c r="R794" s="5"/>
      <c r="S794" s="5"/>
      <c r="T794" s="5"/>
      <c r="U794" s="5"/>
      <c r="V794" s="5"/>
      <c r="W794" s="5"/>
      <c r="X794" s="5"/>
      <c r="Y794" s="5"/>
      <c r="Z794" s="5"/>
    </row>
    <row r="795" spans="1:26" ht="22.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  <c r="O795" s="5"/>
      <c r="P795" s="5"/>
      <c r="Q795" s="5"/>
      <c r="R795" s="5"/>
      <c r="S795" s="5"/>
      <c r="T795" s="5"/>
      <c r="U795" s="5"/>
      <c r="V795" s="5"/>
      <c r="W795" s="5"/>
      <c r="X795" s="5"/>
      <c r="Y795" s="5"/>
      <c r="Z795" s="5"/>
    </row>
    <row r="796" spans="1:26" ht="22.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  <c r="O796" s="5"/>
      <c r="P796" s="5"/>
      <c r="Q796" s="5"/>
      <c r="R796" s="5"/>
      <c r="S796" s="5"/>
      <c r="T796" s="5"/>
      <c r="U796" s="5"/>
      <c r="V796" s="5"/>
      <c r="W796" s="5"/>
      <c r="X796" s="5"/>
      <c r="Y796" s="5"/>
      <c r="Z796" s="5"/>
    </row>
    <row r="797" spans="1:26" ht="22.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5"/>
      <c r="W797" s="5"/>
      <c r="X797" s="5"/>
      <c r="Y797" s="5"/>
      <c r="Z797" s="5"/>
    </row>
    <row r="798" spans="1:26" ht="22.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  <c r="O798" s="5"/>
      <c r="P798" s="5"/>
      <c r="Q798" s="5"/>
      <c r="R798" s="5"/>
      <c r="S798" s="5"/>
      <c r="T798" s="5"/>
      <c r="U798" s="5"/>
      <c r="V798" s="5"/>
      <c r="W798" s="5"/>
      <c r="X798" s="5"/>
      <c r="Y798" s="5"/>
      <c r="Z798" s="5"/>
    </row>
    <row r="799" spans="1:26" ht="22.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  <c r="O799" s="5"/>
      <c r="P799" s="5"/>
      <c r="Q799" s="5"/>
      <c r="R799" s="5"/>
      <c r="S799" s="5"/>
      <c r="T799" s="5"/>
      <c r="U799" s="5"/>
      <c r="V799" s="5"/>
      <c r="W799" s="5"/>
      <c r="X799" s="5"/>
      <c r="Y799" s="5"/>
      <c r="Z799" s="5"/>
    </row>
    <row r="800" spans="1:26" ht="22.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  <c r="O800" s="5"/>
      <c r="P800" s="5"/>
      <c r="Q800" s="5"/>
      <c r="R800" s="5"/>
      <c r="S800" s="5"/>
      <c r="T800" s="5"/>
      <c r="U800" s="5"/>
      <c r="V800" s="5"/>
      <c r="W800" s="5"/>
      <c r="X800" s="5"/>
      <c r="Y800" s="5"/>
      <c r="Z800" s="5"/>
    </row>
    <row r="801" spans="1:26" ht="22.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  <c r="O801" s="5"/>
      <c r="P801" s="5"/>
      <c r="Q801" s="5"/>
      <c r="R801" s="5"/>
      <c r="S801" s="5"/>
      <c r="T801" s="5"/>
      <c r="U801" s="5"/>
      <c r="V801" s="5"/>
      <c r="W801" s="5"/>
      <c r="X801" s="5"/>
      <c r="Y801" s="5"/>
      <c r="Z801" s="5"/>
    </row>
    <row r="802" spans="1:26" ht="22.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  <c r="O802" s="5"/>
      <c r="P802" s="5"/>
      <c r="Q802" s="5"/>
      <c r="R802" s="5"/>
      <c r="S802" s="5"/>
      <c r="T802" s="5"/>
      <c r="U802" s="5"/>
      <c r="V802" s="5"/>
      <c r="W802" s="5"/>
      <c r="X802" s="5"/>
      <c r="Y802" s="5"/>
      <c r="Z802" s="5"/>
    </row>
    <row r="803" spans="1:26" ht="22.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  <c r="O803" s="5"/>
      <c r="P803" s="5"/>
      <c r="Q803" s="5"/>
      <c r="R803" s="5"/>
      <c r="S803" s="5"/>
      <c r="T803" s="5"/>
      <c r="U803" s="5"/>
      <c r="V803" s="5"/>
      <c r="W803" s="5"/>
      <c r="X803" s="5"/>
      <c r="Y803" s="5"/>
      <c r="Z803" s="5"/>
    </row>
    <row r="804" spans="1:26" ht="22.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  <c r="O804" s="5"/>
      <c r="P804" s="5"/>
      <c r="Q804" s="5"/>
      <c r="R804" s="5"/>
      <c r="S804" s="5"/>
      <c r="T804" s="5"/>
      <c r="U804" s="5"/>
      <c r="V804" s="5"/>
      <c r="W804" s="5"/>
      <c r="X804" s="5"/>
      <c r="Y804" s="5"/>
      <c r="Z804" s="5"/>
    </row>
    <row r="805" spans="1:26" ht="22.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  <c r="O805" s="5"/>
      <c r="P805" s="5"/>
      <c r="Q805" s="5"/>
      <c r="R805" s="5"/>
      <c r="S805" s="5"/>
      <c r="T805" s="5"/>
      <c r="U805" s="5"/>
      <c r="V805" s="5"/>
      <c r="W805" s="5"/>
      <c r="X805" s="5"/>
      <c r="Y805" s="5"/>
      <c r="Z805" s="5"/>
    </row>
    <row r="806" spans="1:26" ht="22.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  <c r="O806" s="5"/>
      <c r="P806" s="5"/>
      <c r="Q806" s="5"/>
      <c r="R806" s="5"/>
      <c r="S806" s="5"/>
      <c r="T806" s="5"/>
      <c r="U806" s="5"/>
      <c r="V806" s="5"/>
      <c r="W806" s="5"/>
      <c r="X806" s="5"/>
      <c r="Y806" s="5"/>
      <c r="Z806" s="5"/>
    </row>
    <row r="807" spans="1:26" ht="22.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  <c r="O807" s="5"/>
      <c r="P807" s="5"/>
      <c r="Q807" s="5"/>
      <c r="R807" s="5"/>
      <c r="S807" s="5"/>
      <c r="T807" s="5"/>
      <c r="U807" s="5"/>
      <c r="V807" s="5"/>
      <c r="W807" s="5"/>
      <c r="X807" s="5"/>
      <c r="Y807" s="5"/>
      <c r="Z807" s="5"/>
    </row>
    <row r="808" spans="1:26" ht="22.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  <c r="O808" s="5"/>
      <c r="P808" s="5"/>
      <c r="Q808" s="5"/>
      <c r="R808" s="5"/>
      <c r="S808" s="5"/>
      <c r="T808" s="5"/>
      <c r="U808" s="5"/>
      <c r="V808" s="5"/>
      <c r="W808" s="5"/>
      <c r="X808" s="5"/>
      <c r="Y808" s="5"/>
      <c r="Z808" s="5"/>
    </row>
    <row r="809" spans="1:26" ht="22.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  <c r="O809" s="5"/>
      <c r="P809" s="5"/>
      <c r="Q809" s="5"/>
      <c r="R809" s="5"/>
      <c r="S809" s="5"/>
      <c r="T809" s="5"/>
      <c r="U809" s="5"/>
      <c r="V809" s="5"/>
      <c r="W809" s="5"/>
      <c r="X809" s="5"/>
      <c r="Y809" s="5"/>
      <c r="Z809" s="5"/>
    </row>
    <row r="810" spans="1:26" ht="22.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  <c r="O810" s="5"/>
      <c r="P810" s="5"/>
      <c r="Q810" s="5"/>
      <c r="R810" s="5"/>
      <c r="S810" s="5"/>
      <c r="T810" s="5"/>
      <c r="U810" s="5"/>
      <c r="V810" s="5"/>
      <c r="W810" s="5"/>
      <c r="X810" s="5"/>
      <c r="Y810" s="5"/>
      <c r="Z810" s="5"/>
    </row>
    <row r="811" spans="1:26" ht="22.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  <c r="O811" s="5"/>
      <c r="P811" s="5"/>
      <c r="Q811" s="5"/>
      <c r="R811" s="5"/>
      <c r="S811" s="5"/>
      <c r="T811" s="5"/>
      <c r="U811" s="5"/>
      <c r="V811" s="5"/>
      <c r="W811" s="5"/>
      <c r="X811" s="5"/>
      <c r="Y811" s="5"/>
      <c r="Z811" s="5"/>
    </row>
    <row r="812" spans="1:26" ht="22.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  <c r="O812" s="5"/>
      <c r="P812" s="5"/>
      <c r="Q812" s="5"/>
      <c r="R812" s="5"/>
      <c r="S812" s="5"/>
      <c r="T812" s="5"/>
      <c r="U812" s="5"/>
      <c r="V812" s="5"/>
      <c r="W812" s="5"/>
      <c r="X812" s="5"/>
      <c r="Y812" s="5"/>
      <c r="Z812" s="5"/>
    </row>
    <row r="813" spans="1:26" ht="22.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  <c r="O813" s="5"/>
      <c r="P813" s="5"/>
      <c r="Q813" s="5"/>
      <c r="R813" s="5"/>
      <c r="S813" s="5"/>
      <c r="T813" s="5"/>
      <c r="U813" s="5"/>
      <c r="V813" s="5"/>
      <c r="W813" s="5"/>
      <c r="X813" s="5"/>
      <c r="Y813" s="5"/>
      <c r="Z813" s="5"/>
    </row>
    <row r="814" spans="1:26" ht="22.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  <c r="O814" s="5"/>
      <c r="P814" s="5"/>
      <c r="Q814" s="5"/>
      <c r="R814" s="5"/>
      <c r="S814" s="5"/>
      <c r="T814" s="5"/>
      <c r="U814" s="5"/>
      <c r="V814" s="5"/>
      <c r="W814" s="5"/>
      <c r="X814" s="5"/>
      <c r="Y814" s="5"/>
      <c r="Z814" s="5"/>
    </row>
    <row r="815" spans="1:26" ht="22.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  <c r="O815" s="5"/>
      <c r="P815" s="5"/>
      <c r="Q815" s="5"/>
      <c r="R815" s="5"/>
      <c r="S815" s="5"/>
      <c r="T815" s="5"/>
      <c r="U815" s="5"/>
      <c r="V815" s="5"/>
      <c r="W815" s="5"/>
      <c r="X815" s="5"/>
      <c r="Y815" s="5"/>
      <c r="Z815" s="5"/>
    </row>
    <row r="816" spans="1:26" ht="22.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  <c r="O816" s="5"/>
      <c r="P816" s="5"/>
      <c r="Q816" s="5"/>
      <c r="R816" s="5"/>
      <c r="S816" s="5"/>
      <c r="T816" s="5"/>
      <c r="U816" s="5"/>
      <c r="V816" s="5"/>
      <c r="W816" s="5"/>
      <c r="X816" s="5"/>
      <c r="Y816" s="5"/>
      <c r="Z816" s="5"/>
    </row>
    <row r="817" spans="1:26" ht="22.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  <c r="O817" s="5"/>
      <c r="P817" s="5"/>
      <c r="Q817" s="5"/>
      <c r="R817" s="5"/>
      <c r="S817" s="5"/>
      <c r="T817" s="5"/>
      <c r="U817" s="5"/>
      <c r="V817" s="5"/>
      <c r="W817" s="5"/>
      <c r="X817" s="5"/>
      <c r="Y817" s="5"/>
      <c r="Z817" s="5"/>
    </row>
    <row r="818" spans="1:26" ht="22.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  <c r="O818" s="5"/>
      <c r="P818" s="5"/>
      <c r="Q818" s="5"/>
      <c r="R818" s="5"/>
      <c r="S818" s="5"/>
      <c r="T818" s="5"/>
      <c r="U818" s="5"/>
      <c r="V818" s="5"/>
      <c r="W818" s="5"/>
      <c r="X818" s="5"/>
      <c r="Y818" s="5"/>
      <c r="Z818" s="5"/>
    </row>
    <row r="819" spans="1:26" ht="22.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  <c r="O819" s="5"/>
      <c r="P819" s="5"/>
      <c r="Q819" s="5"/>
      <c r="R819" s="5"/>
      <c r="S819" s="5"/>
      <c r="T819" s="5"/>
      <c r="U819" s="5"/>
      <c r="V819" s="5"/>
      <c r="W819" s="5"/>
      <c r="X819" s="5"/>
      <c r="Y819" s="5"/>
      <c r="Z819" s="5"/>
    </row>
    <row r="820" spans="1:26" ht="22.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5"/>
      <c r="W820" s="5"/>
      <c r="X820" s="5"/>
      <c r="Y820" s="5"/>
      <c r="Z820" s="5"/>
    </row>
    <row r="821" spans="1:26" ht="22.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5"/>
      <c r="W821" s="5"/>
      <c r="X821" s="5"/>
      <c r="Y821" s="5"/>
      <c r="Z821" s="5"/>
    </row>
    <row r="822" spans="1:26" ht="22.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  <c r="O822" s="5"/>
      <c r="P822" s="5"/>
      <c r="Q822" s="5"/>
      <c r="R822" s="5"/>
      <c r="S822" s="5"/>
      <c r="T822" s="5"/>
      <c r="U822" s="5"/>
      <c r="V822" s="5"/>
      <c r="W822" s="5"/>
      <c r="X822" s="5"/>
      <c r="Y822" s="5"/>
      <c r="Z822" s="5"/>
    </row>
    <row r="823" spans="1:26" ht="22.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5"/>
      <c r="W823" s="5"/>
      <c r="X823" s="5"/>
      <c r="Y823" s="5"/>
      <c r="Z823" s="5"/>
    </row>
    <row r="824" spans="1:26" ht="22.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5"/>
      <c r="W824" s="5"/>
      <c r="X824" s="5"/>
      <c r="Y824" s="5"/>
      <c r="Z824" s="5"/>
    </row>
    <row r="825" spans="1:26" ht="22.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  <c r="O825" s="5"/>
      <c r="P825" s="5"/>
      <c r="Q825" s="5"/>
      <c r="R825" s="5"/>
      <c r="S825" s="5"/>
      <c r="T825" s="5"/>
      <c r="U825" s="5"/>
      <c r="V825" s="5"/>
      <c r="W825" s="5"/>
      <c r="X825" s="5"/>
      <c r="Y825" s="5"/>
      <c r="Z825" s="5"/>
    </row>
    <row r="826" spans="1:26" ht="22.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  <c r="O826" s="5"/>
      <c r="P826" s="5"/>
      <c r="Q826" s="5"/>
      <c r="R826" s="5"/>
      <c r="S826" s="5"/>
      <c r="T826" s="5"/>
      <c r="U826" s="5"/>
      <c r="V826" s="5"/>
      <c r="W826" s="5"/>
      <c r="X826" s="5"/>
      <c r="Y826" s="5"/>
      <c r="Z826" s="5"/>
    </row>
    <row r="827" spans="1:26" ht="22.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  <c r="O827" s="5"/>
      <c r="P827" s="5"/>
      <c r="Q827" s="5"/>
      <c r="R827" s="5"/>
      <c r="S827" s="5"/>
      <c r="T827" s="5"/>
      <c r="U827" s="5"/>
      <c r="V827" s="5"/>
      <c r="W827" s="5"/>
      <c r="X827" s="5"/>
      <c r="Y827" s="5"/>
      <c r="Z827" s="5"/>
    </row>
    <row r="828" spans="1:26" ht="22.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  <c r="O828" s="5"/>
      <c r="P828" s="5"/>
      <c r="Q828" s="5"/>
      <c r="R828" s="5"/>
      <c r="S828" s="5"/>
      <c r="T828" s="5"/>
      <c r="U828" s="5"/>
      <c r="V828" s="5"/>
      <c r="W828" s="5"/>
      <c r="X828" s="5"/>
      <c r="Y828" s="5"/>
      <c r="Z828" s="5"/>
    </row>
    <row r="829" spans="1:26" ht="22.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5"/>
      <c r="W829" s="5"/>
      <c r="X829" s="5"/>
      <c r="Y829" s="5"/>
      <c r="Z829" s="5"/>
    </row>
    <row r="830" spans="1:26" ht="22.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  <c r="O830" s="5"/>
      <c r="P830" s="5"/>
      <c r="Q830" s="5"/>
      <c r="R830" s="5"/>
      <c r="S830" s="5"/>
      <c r="T830" s="5"/>
      <c r="U830" s="5"/>
      <c r="V830" s="5"/>
      <c r="W830" s="5"/>
      <c r="X830" s="5"/>
      <c r="Y830" s="5"/>
      <c r="Z830" s="5"/>
    </row>
    <row r="831" spans="1:26" ht="22.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  <c r="O831" s="5"/>
      <c r="P831" s="5"/>
      <c r="Q831" s="5"/>
      <c r="R831" s="5"/>
      <c r="S831" s="5"/>
      <c r="T831" s="5"/>
      <c r="U831" s="5"/>
      <c r="V831" s="5"/>
      <c r="W831" s="5"/>
      <c r="X831" s="5"/>
      <c r="Y831" s="5"/>
      <c r="Z831" s="5"/>
    </row>
    <row r="832" spans="1:26" ht="22.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  <c r="O832" s="5"/>
      <c r="P832" s="5"/>
      <c r="Q832" s="5"/>
      <c r="R832" s="5"/>
      <c r="S832" s="5"/>
      <c r="T832" s="5"/>
      <c r="U832" s="5"/>
      <c r="V832" s="5"/>
      <c r="W832" s="5"/>
      <c r="X832" s="5"/>
      <c r="Y832" s="5"/>
      <c r="Z832" s="5"/>
    </row>
    <row r="833" spans="1:26" ht="22.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  <c r="O833" s="5"/>
      <c r="P833" s="5"/>
      <c r="Q833" s="5"/>
      <c r="R833" s="5"/>
      <c r="S833" s="5"/>
      <c r="T833" s="5"/>
      <c r="U833" s="5"/>
      <c r="V833" s="5"/>
      <c r="W833" s="5"/>
      <c r="X833" s="5"/>
      <c r="Y833" s="5"/>
      <c r="Z833" s="5"/>
    </row>
    <row r="834" spans="1:26" ht="22.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  <c r="O834" s="5"/>
      <c r="P834" s="5"/>
      <c r="Q834" s="5"/>
      <c r="R834" s="5"/>
      <c r="S834" s="5"/>
      <c r="T834" s="5"/>
      <c r="U834" s="5"/>
      <c r="V834" s="5"/>
      <c r="W834" s="5"/>
      <c r="X834" s="5"/>
      <c r="Y834" s="5"/>
      <c r="Z834" s="5"/>
    </row>
    <row r="835" spans="1:26" ht="22.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  <c r="O835" s="5"/>
      <c r="P835" s="5"/>
      <c r="Q835" s="5"/>
      <c r="R835" s="5"/>
      <c r="S835" s="5"/>
      <c r="T835" s="5"/>
      <c r="U835" s="5"/>
      <c r="V835" s="5"/>
      <c r="W835" s="5"/>
      <c r="X835" s="5"/>
      <c r="Y835" s="5"/>
      <c r="Z835" s="5"/>
    </row>
    <row r="836" spans="1:26" ht="22.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  <c r="O836" s="5"/>
      <c r="P836" s="5"/>
      <c r="Q836" s="5"/>
      <c r="R836" s="5"/>
      <c r="S836" s="5"/>
      <c r="T836" s="5"/>
      <c r="U836" s="5"/>
      <c r="V836" s="5"/>
      <c r="W836" s="5"/>
      <c r="X836" s="5"/>
      <c r="Y836" s="5"/>
      <c r="Z836" s="5"/>
    </row>
    <row r="837" spans="1:26" ht="22.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  <c r="O837" s="5"/>
      <c r="P837" s="5"/>
      <c r="Q837" s="5"/>
      <c r="R837" s="5"/>
      <c r="S837" s="5"/>
      <c r="T837" s="5"/>
      <c r="U837" s="5"/>
      <c r="V837" s="5"/>
      <c r="W837" s="5"/>
      <c r="X837" s="5"/>
      <c r="Y837" s="5"/>
      <c r="Z837" s="5"/>
    </row>
    <row r="838" spans="1:26" ht="22.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  <c r="O838" s="5"/>
      <c r="P838" s="5"/>
      <c r="Q838" s="5"/>
      <c r="R838" s="5"/>
      <c r="S838" s="5"/>
      <c r="T838" s="5"/>
      <c r="U838" s="5"/>
      <c r="V838" s="5"/>
      <c r="W838" s="5"/>
      <c r="X838" s="5"/>
      <c r="Y838" s="5"/>
      <c r="Z838" s="5"/>
    </row>
    <row r="839" spans="1:26" ht="22.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5"/>
      <c r="W839" s="5"/>
      <c r="X839" s="5"/>
      <c r="Y839" s="5"/>
      <c r="Z839" s="5"/>
    </row>
    <row r="840" spans="1:26" ht="22.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  <c r="O840" s="5"/>
      <c r="P840" s="5"/>
      <c r="Q840" s="5"/>
      <c r="R840" s="5"/>
      <c r="S840" s="5"/>
      <c r="T840" s="5"/>
      <c r="U840" s="5"/>
      <c r="V840" s="5"/>
      <c r="W840" s="5"/>
      <c r="X840" s="5"/>
      <c r="Y840" s="5"/>
      <c r="Z840" s="5"/>
    </row>
    <row r="841" spans="1:26" ht="22.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  <c r="O841" s="5"/>
      <c r="P841" s="5"/>
      <c r="Q841" s="5"/>
      <c r="R841" s="5"/>
      <c r="S841" s="5"/>
      <c r="T841" s="5"/>
      <c r="U841" s="5"/>
      <c r="V841" s="5"/>
      <c r="W841" s="5"/>
      <c r="X841" s="5"/>
      <c r="Y841" s="5"/>
      <c r="Z841" s="5"/>
    </row>
    <row r="842" spans="1:26" ht="22.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  <c r="O842" s="5"/>
      <c r="P842" s="5"/>
      <c r="Q842" s="5"/>
      <c r="R842" s="5"/>
      <c r="S842" s="5"/>
      <c r="T842" s="5"/>
      <c r="U842" s="5"/>
      <c r="V842" s="5"/>
      <c r="W842" s="5"/>
      <c r="X842" s="5"/>
      <c r="Y842" s="5"/>
      <c r="Z842" s="5"/>
    </row>
    <row r="843" spans="1:26" ht="22.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  <c r="O843" s="5"/>
      <c r="P843" s="5"/>
      <c r="Q843" s="5"/>
      <c r="R843" s="5"/>
      <c r="S843" s="5"/>
      <c r="T843" s="5"/>
      <c r="U843" s="5"/>
      <c r="V843" s="5"/>
      <c r="W843" s="5"/>
      <c r="X843" s="5"/>
      <c r="Y843" s="5"/>
      <c r="Z843" s="5"/>
    </row>
    <row r="844" spans="1:26" ht="22.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  <c r="O844" s="5"/>
      <c r="P844" s="5"/>
      <c r="Q844" s="5"/>
      <c r="R844" s="5"/>
      <c r="S844" s="5"/>
      <c r="T844" s="5"/>
      <c r="U844" s="5"/>
      <c r="V844" s="5"/>
      <c r="W844" s="5"/>
      <c r="X844" s="5"/>
      <c r="Y844" s="5"/>
      <c r="Z844" s="5"/>
    </row>
    <row r="845" spans="1:26" ht="22.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  <c r="O845" s="5"/>
      <c r="P845" s="5"/>
      <c r="Q845" s="5"/>
      <c r="R845" s="5"/>
      <c r="S845" s="5"/>
      <c r="T845" s="5"/>
      <c r="U845" s="5"/>
      <c r="V845" s="5"/>
      <c r="W845" s="5"/>
      <c r="X845" s="5"/>
      <c r="Y845" s="5"/>
      <c r="Z845" s="5"/>
    </row>
    <row r="846" spans="1:26" ht="22.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  <c r="O846" s="5"/>
      <c r="P846" s="5"/>
      <c r="Q846" s="5"/>
      <c r="R846" s="5"/>
      <c r="S846" s="5"/>
      <c r="T846" s="5"/>
      <c r="U846" s="5"/>
      <c r="V846" s="5"/>
      <c r="W846" s="5"/>
      <c r="X846" s="5"/>
      <c r="Y846" s="5"/>
      <c r="Z846" s="5"/>
    </row>
    <row r="847" spans="1:26" ht="22.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  <c r="O847" s="5"/>
      <c r="P847" s="5"/>
      <c r="Q847" s="5"/>
      <c r="R847" s="5"/>
      <c r="S847" s="5"/>
      <c r="T847" s="5"/>
      <c r="U847" s="5"/>
      <c r="V847" s="5"/>
      <c r="W847" s="5"/>
      <c r="X847" s="5"/>
      <c r="Y847" s="5"/>
      <c r="Z847" s="5"/>
    </row>
    <row r="848" spans="1:26" ht="22.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  <c r="O848" s="5"/>
      <c r="P848" s="5"/>
      <c r="Q848" s="5"/>
      <c r="R848" s="5"/>
      <c r="S848" s="5"/>
      <c r="T848" s="5"/>
      <c r="U848" s="5"/>
      <c r="V848" s="5"/>
      <c r="W848" s="5"/>
      <c r="X848" s="5"/>
      <c r="Y848" s="5"/>
      <c r="Z848" s="5"/>
    </row>
    <row r="849" spans="1:26" ht="22.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  <c r="O849" s="5"/>
      <c r="P849" s="5"/>
      <c r="Q849" s="5"/>
      <c r="R849" s="5"/>
      <c r="S849" s="5"/>
      <c r="T849" s="5"/>
      <c r="U849" s="5"/>
      <c r="V849" s="5"/>
      <c r="W849" s="5"/>
      <c r="X849" s="5"/>
      <c r="Y849" s="5"/>
      <c r="Z849" s="5"/>
    </row>
    <row r="850" spans="1:26" ht="22.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  <c r="O850" s="5"/>
      <c r="P850" s="5"/>
      <c r="Q850" s="5"/>
      <c r="R850" s="5"/>
      <c r="S850" s="5"/>
      <c r="T850" s="5"/>
      <c r="U850" s="5"/>
      <c r="V850" s="5"/>
      <c r="W850" s="5"/>
      <c r="X850" s="5"/>
      <c r="Y850" s="5"/>
      <c r="Z850" s="5"/>
    </row>
    <row r="851" spans="1:26" ht="22.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  <c r="O851" s="5"/>
      <c r="P851" s="5"/>
      <c r="Q851" s="5"/>
      <c r="R851" s="5"/>
      <c r="S851" s="5"/>
      <c r="T851" s="5"/>
      <c r="U851" s="5"/>
      <c r="V851" s="5"/>
      <c r="W851" s="5"/>
      <c r="X851" s="5"/>
      <c r="Y851" s="5"/>
      <c r="Z851" s="5"/>
    </row>
    <row r="852" spans="1:26" ht="22.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  <c r="O852" s="5"/>
      <c r="P852" s="5"/>
      <c r="Q852" s="5"/>
      <c r="R852" s="5"/>
      <c r="S852" s="5"/>
      <c r="T852" s="5"/>
      <c r="U852" s="5"/>
      <c r="V852" s="5"/>
      <c r="W852" s="5"/>
      <c r="X852" s="5"/>
      <c r="Y852" s="5"/>
      <c r="Z852" s="5"/>
    </row>
    <row r="853" spans="1:26" ht="22.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  <c r="O853" s="5"/>
      <c r="P853" s="5"/>
      <c r="Q853" s="5"/>
      <c r="R853" s="5"/>
      <c r="S853" s="5"/>
      <c r="T853" s="5"/>
      <c r="U853" s="5"/>
      <c r="V853" s="5"/>
      <c r="W853" s="5"/>
      <c r="X853" s="5"/>
      <c r="Y853" s="5"/>
      <c r="Z853" s="5"/>
    </row>
    <row r="854" spans="1:26" ht="22.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5"/>
      <c r="W854" s="5"/>
      <c r="X854" s="5"/>
      <c r="Y854" s="5"/>
      <c r="Z854" s="5"/>
    </row>
    <row r="855" spans="1:26" ht="22.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5"/>
      <c r="W855" s="5"/>
      <c r="X855" s="5"/>
      <c r="Y855" s="5"/>
      <c r="Z855" s="5"/>
    </row>
    <row r="856" spans="1:26" ht="22.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  <c r="O856" s="5"/>
      <c r="P856" s="5"/>
      <c r="Q856" s="5"/>
      <c r="R856" s="5"/>
      <c r="S856" s="5"/>
      <c r="T856" s="5"/>
      <c r="U856" s="5"/>
      <c r="V856" s="5"/>
      <c r="W856" s="5"/>
      <c r="X856" s="5"/>
      <c r="Y856" s="5"/>
      <c r="Z856" s="5"/>
    </row>
    <row r="857" spans="1:26" ht="22.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  <c r="O857" s="5"/>
      <c r="P857" s="5"/>
      <c r="Q857" s="5"/>
      <c r="R857" s="5"/>
      <c r="S857" s="5"/>
      <c r="T857" s="5"/>
      <c r="U857" s="5"/>
      <c r="V857" s="5"/>
      <c r="W857" s="5"/>
      <c r="X857" s="5"/>
      <c r="Y857" s="5"/>
      <c r="Z857" s="5"/>
    </row>
    <row r="858" spans="1:26" ht="22.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5"/>
      <c r="W858" s="5"/>
      <c r="X858" s="5"/>
      <c r="Y858" s="5"/>
      <c r="Z858" s="5"/>
    </row>
    <row r="859" spans="1:26" ht="22.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  <c r="O859" s="5"/>
      <c r="P859" s="5"/>
      <c r="Q859" s="5"/>
      <c r="R859" s="5"/>
      <c r="S859" s="5"/>
      <c r="T859" s="5"/>
      <c r="U859" s="5"/>
      <c r="V859" s="5"/>
      <c r="W859" s="5"/>
      <c r="X859" s="5"/>
      <c r="Y859" s="5"/>
      <c r="Z859" s="5"/>
    </row>
    <row r="860" spans="1:26" ht="22.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  <c r="O860" s="5"/>
      <c r="P860" s="5"/>
      <c r="Q860" s="5"/>
      <c r="R860" s="5"/>
      <c r="S860" s="5"/>
      <c r="T860" s="5"/>
      <c r="U860" s="5"/>
      <c r="V860" s="5"/>
      <c r="W860" s="5"/>
      <c r="X860" s="5"/>
      <c r="Y860" s="5"/>
      <c r="Z860" s="5"/>
    </row>
    <row r="861" spans="1:26" ht="22.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  <c r="O861" s="5"/>
      <c r="P861" s="5"/>
      <c r="Q861" s="5"/>
      <c r="R861" s="5"/>
      <c r="S861" s="5"/>
      <c r="T861" s="5"/>
      <c r="U861" s="5"/>
      <c r="V861" s="5"/>
      <c r="W861" s="5"/>
      <c r="X861" s="5"/>
      <c r="Y861" s="5"/>
      <c r="Z861" s="5"/>
    </row>
    <row r="862" spans="1:26" ht="22.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  <c r="O862" s="5"/>
      <c r="P862" s="5"/>
      <c r="Q862" s="5"/>
      <c r="R862" s="5"/>
      <c r="S862" s="5"/>
      <c r="T862" s="5"/>
      <c r="U862" s="5"/>
      <c r="V862" s="5"/>
      <c r="W862" s="5"/>
      <c r="X862" s="5"/>
      <c r="Y862" s="5"/>
      <c r="Z862" s="5"/>
    </row>
    <row r="863" spans="1:26" ht="22.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  <c r="O863" s="5"/>
      <c r="P863" s="5"/>
      <c r="Q863" s="5"/>
      <c r="R863" s="5"/>
      <c r="S863" s="5"/>
      <c r="T863" s="5"/>
      <c r="U863" s="5"/>
      <c r="V863" s="5"/>
      <c r="W863" s="5"/>
      <c r="X863" s="5"/>
      <c r="Y863" s="5"/>
      <c r="Z863" s="5"/>
    </row>
    <row r="864" spans="1:26" ht="22.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  <c r="O864" s="5"/>
      <c r="P864" s="5"/>
      <c r="Q864" s="5"/>
      <c r="R864" s="5"/>
      <c r="S864" s="5"/>
      <c r="T864" s="5"/>
      <c r="U864" s="5"/>
      <c r="V864" s="5"/>
      <c r="W864" s="5"/>
      <c r="X864" s="5"/>
      <c r="Y864" s="5"/>
      <c r="Z864" s="5"/>
    </row>
    <row r="865" spans="1:26" ht="22.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  <c r="O865" s="5"/>
      <c r="P865" s="5"/>
      <c r="Q865" s="5"/>
      <c r="R865" s="5"/>
      <c r="S865" s="5"/>
      <c r="T865" s="5"/>
      <c r="U865" s="5"/>
      <c r="V865" s="5"/>
      <c r="W865" s="5"/>
      <c r="X865" s="5"/>
      <c r="Y865" s="5"/>
      <c r="Z865" s="5"/>
    </row>
    <row r="866" spans="1:26" ht="22.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  <c r="O866" s="5"/>
      <c r="P866" s="5"/>
      <c r="Q866" s="5"/>
      <c r="R866" s="5"/>
      <c r="S866" s="5"/>
      <c r="T866" s="5"/>
      <c r="U866" s="5"/>
      <c r="V866" s="5"/>
      <c r="W866" s="5"/>
      <c r="X866" s="5"/>
      <c r="Y866" s="5"/>
      <c r="Z866" s="5"/>
    </row>
    <row r="867" spans="1:26" ht="22.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  <c r="O867" s="5"/>
      <c r="P867" s="5"/>
      <c r="Q867" s="5"/>
      <c r="R867" s="5"/>
      <c r="S867" s="5"/>
      <c r="T867" s="5"/>
      <c r="U867" s="5"/>
      <c r="V867" s="5"/>
      <c r="W867" s="5"/>
      <c r="X867" s="5"/>
      <c r="Y867" s="5"/>
      <c r="Z867" s="5"/>
    </row>
    <row r="868" spans="1:26" ht="22.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  <c r="O868" s="5"/>
      <c r="P868" s="5"/>
      <c r="Q868" s="5"/>
      <c r="R868" s="5"/>
      <c r="S868" s="5"/>
      <c r="T868" s="5"/>
      <c r="U868" s="5"/>
      <c r="V868" s="5"/>
      <c r="W868" s="5"/>
      <c r="X868" s="5"/>
      <c r="Y868" s="5"/>
      <c r="Z868" s="5"/>
    </row>
    <row r="869" spans="1:26" ht="22.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  <c r="O869" s="5"/>
      <c r="P869" s="5"/>
      <c r="Q869" s="5"/>
      <c r="R869" s="5"/>
      <c r="S869" s="5"/>
      <c r="T869" s="5"/>
      <c r="U869" s="5"/>
      <c r="V869" s="5"/>
      <c r="W869" s="5"/>
      <c r="X869" s="5"/>
      <c r="Y869" s="5"/>
      <c r="Z869" s="5"/>
    </row>
    <row r="870" spans="1:26" ht="22.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  <c r="O870" s="5"/>
      <c r="P870" s="5"/>
      <c r="Q870" s="5"/>
      <c r="R870" s="5"/>
      <c r="S870" s="5"/>
      <c r="T870" s="5"/>
      <c r="U870" s="5"/>
      <c r="V870" s="5"/>
      <c r="W870" s="5"/>
      <c r="X870" s="5"/>
      <c r="Y870" s="5"/>
      <c r="Z870" s="5"/>
    </row>
    <row r="871" spans="1:26" ht="22.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  <c r="O871" s="5"/>
      <c r="P871" s="5"/>
      <c r="Q871" s="5"/>
      <c r="R871" s="5"/>
      <c r="S871" s="5"/>
      <c r="T871" s="5"/>
      <c r="U871" s="5"/>
      <c r="V871" s="5"/>
      <c r="W871" s="5"/>
      <c r="X871" s="5"/>
      <c r="Y871" s="5"/>
      <c r="Z871" s="5"/>
    </row>
    <row r="872" spans="1:26" ht="22.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5"/>
      <c r="W872" s="5"/>
      <c r="X872" s="5"/>
      <c r="Y872" s="5"/>
      <c r="Z872" s="5"/>
    </row>
    <row r="873" spans="1:26" ht="22.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5"/>
      <c r="W873" s="5"/>
      <c r="X873" s="5"/>
      <c r="Y873" s="5"/>
      <c r="Z873" s="5"/>
    </row>
    <row r="874" spans="1:26" ht="22.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5"/>
      <c r="W874" s="5"/>
      <c r="X874" s="5"/>
      <c r="Y874" s="5"/>
      <c r="Z874" s="5"/>
    </row>
    <row r="875" spans="1:26" ht="22.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  <c r="O875" s="5"/>
      <c r="P875" s="5"/>
      <c r="Q875" s="5"/>
      <c r="R875" s="5"/>
      <c r="S875" s="5"/>
      <c r="T875" s="5"/>
      <c r="U875" s="5"/>
      <c r="V875" s="5"/>
      <c r="W875" s="5"/>
      <c r="X875" s="5"/>
      <c r="Y875" s="5"/>
      <c r="Z875" s="5"/>
    </row>
    <row r="876" spans="1:26" ht="22.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  <c r="O876" s="5"/>
      <c r="P876" s="5"/>
      <c r="Q876" s="5"/>
      <c r="R876" s="5"/>
      <c r="S876" s="5"/>
      <c r="T876" s="5"/>
      <c r="U876" s="5"/>
      <c r="V876" s="5"/>
      <c r="W876" s="5"/>
      <c r="X876" s="5"/>
      <c r="Y876" s="5"/>
      <c r="Z876" s="5"/>
    </row>
    <row r="877" spans="1:26" ht="22.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  <c r="O877" s="5"/>
      <c r="P877" s="5"/>
      <c r="Q877" s="5"/>
      <c r="R877" s="5"/>
      <c r="S877" s="5"/>
      <c r="T877" s="5"/>
      <c r="U877" s="5"/>
      <c r="V877" s="5"/>
      <c r="W877" s="5"/>
      <c r="X877" s="5"/>
      <c r="Y877" s="5"/>
      <c r="Z877" s="5"/>
    </row>
    <row r="878" spans="1:26" ht="22.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  <c r="O878" s="5"/>
      <c r="P878" s="5"/>
      <c r="Q878" s="5"/>
      <c r="R878" s="5"/>
      <c r="S878" s="5"/>
      <c r="T878" s="5"/>
      <c r="U878" s="5"/>
      <c r="V878" s="5"/>
      <c r="W878" s="5"/>
      <c r="X878" s="5"/>
      <c r="Y878" s="5"/>
      <c r="Z878" s="5"/>
    </row>
    <row r="879" spans="1:26" ht="22.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  <c r="O879" s="5"/>
      <c r="P879" s="5"/>
      <c r="Q879" s="5"/>
      <c r="R879" s="5"/>
      <c r="S879" s="5"/>
      <c r="T879" s="5"/>
      <c r="U879" s="5"/>
      <c r="V879" s="5"/>
      <c r="W879" s="5"/>
      <c r="X879" s="5"/>
      <c r="Y879" s="5"/>
      <c r="Z879" s="5"/>
    </row>
    <row r="880" spans="1:26" ht="22.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  <c r="O880" s="5"/>
      <c r="P880" s="5"/>
      <c r="Q880" s="5"/>
      <c r="R880" s="5"/>
      <c r="S880" s="5"/>
      <c r="T880" s="5"/>
      <c r="U880" s="5"/>
      <c r="V880" s="5"/>
      <c r="W880" s="5"/>
      <c r="X880" s="5"/>
      <c r="Y880" s="5"/>
      <c r="Z880" s="5"/>
    </row>
    <row r="881" spans="1:26" ht="22.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5"/>
      <c r="W881" s="5"/>
      <c r="X881" s="5"/>
      <c r="Y881" s="5"/>
      <c r="Z881" s="5"/>
    </row>
    <row r="882" spans="1:26" ht="22.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5"/>
      <c r="W882" s="5"/>
      <c r="X882" s="5"/>
      <c r="Y882" s="5"/>
      <c r="Z882" s="5"/>
    </row>
    <row r="883" spans="1:26" ht="22.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5"/>
      <c r="W883" s="5"/>
      <c r="X883" s="5"/>
      <c r="Y883" s="5"/>
      <c r="Z883" s="5"/>
    </row>
    <row r="884" spans="1:26" ht="22.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  <c r="O884" s="5"/>
      <c r="P884" s="5"/>
      <c r="Q884" s="5"/>
      <c r="R884" s="5"/>
      <c r="S884" s="5"/>
      <c r="T884" s="5"/>
      <c r="U884" s="5"/>
      <c r="V884" s="5"/>
      <c r="W884" s="5"/>
      <c r="X884" s="5"/>
      <c r="Y884" s="5"/>
      <c r="Z884" s="5"/>
    </row>
    <row r="885" spans="1:26" ht="22.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  <c r="O885" s="5"/>
      <c r="P885" s="5"/>
      <c r="Q885" s="5"/>
      <c r="R885" s="5"/>
      <c r="S885" s="5"/>
      <c r="T885" s="5"/>
      <c r="U885" s="5"/>
      <c r="V885" s="5"/>
      <c r="W885" s="5"/>
      <c r="X885" s="5"/>
      <c r="Y885" s="5"/>
      <c r="Z885" s="5"/>
    </row>
    <row r="886" spans="1:26" ht="22.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  <c r="O886" s="5"/>
      <c r="P886" s="5"/>
      <c r="Q886" s="5"/>
      <c r="R886" s="5"/>
      <c r="S886" s="5"/>
      <c r="T886" s="5"/>
      <c r="U886" s="5"/>
      <c r="V886" s="5"/>
      <c r="W886" s="5"/>
      <c r="X886" s="5"/>
      <c r="Y886" s="5"/>
      <c r="Z886" s="5"/>
    </row>
    <row r="887" spans="1:26" ht="22.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5"/>
      <c r="W887" s="5"/>
      <c r="X887" s="5"/>
      <c r="Y887" s="5"/>
      <c r="Z887" s="5"/>
    </row>
    <row r="888" spans="1:26" ht="22.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  <c r="O888" s="5"/>
      <c r="P888" s="5"/>
      <c r="Q888" s="5"/>
      <c r="R888" s="5"/>
      <c r="S888" s="5"/>
      <c r="T888" s="5"/>
      <c r="U888" s="5"/>
      <c r="V888" s="5"/>
      <c r="W888" s="5"/>
      <c r="X888" s="5"/>
      <c r="Y888" s="5"/>
      <c r="Z888" s="5"/>
    </row>
    <row r="889" spans="1:26" ht="22.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  <c r="O889" s="5"/>
      <c r="P889" s="5"/>
      <c r="Q889" s="5"/>
      <c r="R889" s="5"/>
      <c r="S889" s="5"/>
      <c r="T889" s="5"/>
      <c r="U889" s="5"/>
      <c r="V889" s="5"/>
      <c r="W889" s="5"/>
      <c r="X889" s="5"/>
      <c r="Y889" s="5"/>
      <c r="Z889" s="5"/>
    </row>
    <row r="890" spans="1:26" ht="22.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  <c r="O890" s="5"/>
      <c r="P890" s="5"/>
      <c r="Q890" s="5"/>
      <c r="R890" s="5"/>
      <c r="S890" s="5"/>
      <c r="T890" s="5"/>
      <c r="U890" s="5"/>
      <c r="V890" s="5"/>
      <c r="W890" s="5"/>
      <c r="X890" s="5"/>
      <c r="Y890" s="5"/>
      <c r="Z890" s="5"/>
    </row>
    <row r="891" spans="1:26" ht="22.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  <c r="O891" s="5"/>
      <c r="P891" s="5"/>
      <c r="Q891" s="5"/>
      <c r="R891" s="5"/>
      <c r="S891" s="5"/>
      <c r="T891" s="5"/>
      <c r="U891" s="5"/>
      <c r="V891" s="5"/>
      <c r="W891" s="5"/>
      <c r="X891" s="5"/>
      <c r="Y891" s="5"/>
      <c r="Z891" s="5"/>
    </row>
    <row r="892" spans="1:26" ht="22.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  <c r="O892" s="5"/>
      <c r="P892" s="5"/>
      <c r="Q892" s="5"/>
      <c r="R892" s="5"/>
      <c r="S892" s="5"/>
      <c r="T892" s="5"/>
      <c r="U892" s="5"/>
      <c r="V892" s="5"/>
      <c r="W892" s="5"/>
      <c r="X892" s="5"/>
      <c r="Y892" s="5"/>
      <c r="Z892" s="5"/>
    </row>
    <row r="893" spans="1:26" ht="22.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  <c r="O893" s="5"/>
      <c r="P893" s="5"/>
      <c r="Q893" s="5"/>
      <c r="R893" s="5"/>
      <c r="S893" s="5"/>
      <c r="T893" s="5"/>
      <c r="U893" s="5"/>
      <c r="V893" s="5"/>
      <c r="W893" s="5"/>
      <c r="X893" s="5"/>
      <c r="Y893" s="5"/>
      <c r="Z893" s="5"/>
    </row>
    <row r="894" spans="1:26" ht="22.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5"/>
      <c r="W894" s="5"/>
      <c r="X894" s="5"/>
      <c r="Y894" s="5"/>
      <c r="Z894" s="5"/>
    </row>
    <row r="895" spans="1:26" ht="22.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  <c r="O895" s="5"/>
      <c r="P895" s="5"/>
      <c r="Q895" s="5"/>
      <c r="R895" s="5"/>
      <c r="S895" s="5"/>
      <c r="T895" s="5"/>
      <c r="U895" s="5"/>
      <c r="V895" s="5"/>
      <c r="W895" s="5"/>
      <c r="X895" s="5"/>
      <c r="Y895" s="5"/>
      <c r="Z895" s="5"/>
    </row>
    <row r="896" spans="1:26" ht="22.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  <c r="O896" s="5"/>
      <c r="P896" s="5"/>
      <c r="Q896" s="5"/>
      <c r="R896" s="5"/>
      <c r="S896" s="5"/>
      <c r="T896" s="5"/>
      <c r="U896" s="5"/>
      <c r="V896" s="5"/>
      <c r="W896" s="5"/>
      <c r="X896" s="5"/>
      <c r="Y896" s="5"/>
      <c r="Z896" s="5"/>
    </row>
    <row r="897" spans="1:26" ht="22.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  <c r="O897" s="5"/>
      <c r="P897" s="5"/>
      <c r="Q897" s="5"/>
      <c r="R897" s="5"/>
      <c r="S897" s="5"/>
      <c r="T897" s="5"/>
      <c r="U897" s="5"/>
      <c r="V897" s="5"/>
      <c r="W897" s="5"/>
      <c r="X897" s="5"/>
      <c r="Y897" s="5"/>
      <c r="Z897" s="5"/>
    </row>
    <row r="898" spans="1:26" ht="22.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  <c r="O898" s="5"/>
      <c r="P898" s="5"/>
      <c r="Q898" s="5"/>
      <c r="R898" s="5"/>
      <c r="S898" s="5"/>
      <c r="T898" s="5"/>
      <c r="U898" s="5"/>
      <c r="V898" s="5"/>
      <c r="W898" s="5"/>
      <c r="X898" s="5"/>
      <c r="Y898" s="5"/>
      <c r="Z898" s="5"/>
    </row>
    <row r="899" spans="1:26" ht="22.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  <c r="O899" s="5"/>
      <c r="P899" s="5"/>
      <c r="Q899" s="5"/>
      <c r="R899" s="5"/>
      <c r="S899" s="5"/>
      <c r="T899" s="5"/>
      <c r="U899" s="5"/>
      <c r="V899" s="5"/>
      <c r="W899" s="5"/>
      <c r="X899" s="5"/>
      <c r="Y899" s="5"/>
      <c r="Z899" s="5"/>
    </row>
    <row r="900" spans="1:26" ht="22.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  <c r="O900" s="5"/>
      <c r="P900" s="5"/>
      <c r="Q900" s="5"/>
      <c r="R900" s="5"/>
      <c r="S900" s="5"/>
      <c r="T900" s="5"/>
      <c r="U900" s="5"/>
      <c r="V900" s="5"/>
      <c r="W900" s="5"/>
      <c r="X900" s="5"/>
      <c r="Y900" s="5"/>
      <c r="Z900" s="5"/>
    </row>
    <row r="901" spans="1:26" ht="22.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  <c r="O901" s="5"/>
      <c r="P901" s="5"/>
      <c r="Q901" s="5"/>
      <c r="R901" s="5"/>
      <c r="S901" s="5"/>
      <c r="T901" s="5"/>
      <c r="U901" s="5"/>
      <c r="V901" s="5"/>
      <c r="W901" s="5"/>
      <c r="X901" s="5"/>
      <c r="Y901" s="5"/>
      <c r="Z901" s="5"/>
    </row>
    <row r="902" spans="1:26" ht="22.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  <c r="O902" s="5"/>
      <c r="P902" s="5"/>
      <c r="Q902" s="5"/>
      <c r="R902" s="5"/>
      <c r="S902" s="5"/>
      <c r="T902" s="5"/>
      <c r="U902" s="5"/>
      <c r="V902" s="5"/>
      <c r="W902" s="5"/>
      <c r="X902" s="5"/>
      <c r="Y902" s="5"/>
      <c r="Z902" s="5"/>
    </row>
    <row r="903" spans="1:26" ht="22.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  <c r="O903" s="5"/>
      <c r="P903" s="5"/>
      <c r="Q903" s="5"/>
      <c r="R903" s="5"/>
      <c r="S903" s="5"/>
      <c r="T903" s="5"/>
      <c r="U903" s="5"/>
      <c r="V903" s="5"/>
      <c r="W903" s="5"/>
      <c r="X903" s="5"/>
      <c r="Y903" s="5"/>
      <c r="Z903" s="5"/>
    </row>
    <row r="904" spans="1:26" ht="22.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  <c r="O904" s="5"/>
      <c r="P904" s="5"/>
      <c r="Q904" s="5"/>
      <c r="R904" s="5"/>
      <c r="S904" s="5"/>
      <c r="T904" s="5"/>
      <c r="U904" s="5"/>
      <c r="V904" s="5"/>
      <c r="W904" s="5"/>
      <c r="X904" s="5"/>
      <c r="Y904" s="5"/>
      <c r="Z904" s="5"/>
    </row>
    <row r="905" spans="1:26" ht="22.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5"/>
      <c r="W905" s="5"/>
      <c r="X905" s="5"/>
      <c r="Y905" s="5"/>
      <c r="Z905" s="5"/>
    </row>
    <row r="906" spans="1:26" ht="22.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5"/>
      <c r="W906" s="5"/>
      <c r="X906" s="5"/>
      <c r="Y906" s="5"/>
      <c r="Z906" s="5"/>
    </row>
    <row r="907" spans="1:26" ht="22.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  <c r="O907" s="5"/>
      <c r="P907" s="5"/>
      <c r="Q907" s="5"/>
      <c r="R907" s="5"/>
      <c r="S907" s="5"/>
      <c r="T907" s="5"/>
      <c r="U907" s="5"/>
      <c r="V907" s="5"/>
      <c r="W907" s="5"/>
      <c r="X907" s="5"/>
      <c r="Y907" s="5"/>
      <c r="Z907" s="5"/>
    </row>
    <row r="908" spans="1:26" ht="22.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5"/>
      <c r="W908" s="5"/>
      <c r="X908" s="5"/>
      <c r="Y908" s="5"/>
      <c r="Z908" s="5"/>
    </row>
    <row r="909" spans="1:26" ht="22.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5"/>
      <c r="W909" s="5"/>
      <c r="X909" s="5"/>
      <c r="Y909" s="5"/>
      <c r="Z909" s="5"/>
    </row>
    <row r="910" spans="1:26" ht="22.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5"/>
      <c r="W910" s="5"/>
      <c r="X910" s="5"/>
      <c r="Y910" s="5"/>
      <c r="Z910" s="5"/>
    </row>
    <row r="911" spans="1:26" ht="22.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  <c r="O911" s="5"/>
      <c r="P911" s="5"/>
      <c r="Q911" s="5"/>
      <c r="R911" s="5"/>
      <c r="S911" s="5"/>
      <c r="T911" s="5"/>
      <c r="U911" s="5"/>
      <c r="V911" s="5"/>
      <c r="W911" s="5"/>
      <c r="X911" s="5"/>
      <c r="Y911" s="5"/>
      <c r="Z911" s="5"/>
    </row>
    <row r="912" spans="1:26" ht="22.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  <c r="O912" s="5"/>
      <c r="P912" s="5"/>
      <c r="Q912" s="5"/>
      <c r="R912" s="5"/>
      <c r="S912" s="5"/>
      <c r="T912" s="5"/>
      <c r="U912" s="5"/>
      <c r="V912" s="5"/>
      <c r="W912" s="5"/>
      <c r="X912" s="5"/>
      <c r="Y912" s="5"/>
      <c r="Z912" s="5"/>
    </row>
    <row r="913" spans="1:26" ht="22.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  <c r="O913" s="5"/>
      <c r="P913" s="5"/>
      <c r="Q913" s="5"/>
      <c r="R913" s="5"/>
      <c r="S913" s="5"/>
      <c r="T913" s="5"/>
      <c r="U913" s="5"/>
      <c r="V913" s="5"/>
      <c r="W913" s="5"/>
      <c r="X913" s="5"/>
      <c r="Y913" s="5"/>
      <c r="Z913" s="5"/>
    </row>
    <row r="914" spans="1:26" ht="22.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5"/>
      <c r="W914" s="5"/>
      <c r="X914" s="5"/>
      <c r="Y914" s="5"/>
      <c r="Z914" s="5"/>
    </row>
    <row r="915" spans="1:26" ht="22.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  <c r="O915" s="5"/>
      <c r="P915" s="5"/>
      <c r="Q915" s="5"/>
      <c r="R915" s="5"/>
      <c r="S915" s="5"/>
      <c r="T915" s="5"/>
      <c r="U915" s="5"/>
      <c r="V915" s="5"/>
      <c r="W915" s="5"/>
      <c r="X915" s="5"/>
      <c r="Y915" s="5"/>
      <c r="Z915" s="5"/>
    </row>
    <row r="916" spans="1:26" ht="22.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  <c r="O916" s="5"/>
      <c r="P916" s="5"/>
      <c r="Q916" s="5"/>
      <c r="R916" s="5"/>
      <c r="S916" s="5"/>
      <c r="T916" s="5"/>
      <c r="U916" s="5"/>
      <c r="V916" s="5"/>
      <c r="W916" s="5"/>
      <c r="X916" s="5"/>
      <c r="Y916" s="5"/>
      <c r="Z916" s="5"/>
    </row>
    <row r="917" spans="1:26" ht="22.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  <c r="O917" s="5"/>
      <c r="P917" s="5"/>
      <c r="Q917" s="5"/>
      <c r="R917" s="5"/>
      <c r="S917" s="5"/>
      <c r="T917" s="5"/>
      <c r="U917" s="5"/>
      <c r="V917" s="5"/>
      <c r="W917" s="5"/>
      <c r="X917" s="5"/>
      <c r="Y917" s="5"/>
      <c r="Z917" s="5"/>
    </row>
    <row r="918" spans="1:26" ht="22.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  <c r="O918" s="5"/>
      <c r="P918" s="5"/>
      <c r="Q918" s="5"/>
      <c r="R918" s="5"/>
      <c r="S918" s="5"/>
      <c r="T918" s="5"/>
      <c r="U918" s="5"/>
      <c r="V918" s="5"/>
      <c r="W918" s="5"/>
      <c r="X918" s="5"/>
      <c r="Y918" s="5"/>
      <c r="Z918" s="5"/>
    </row>
    <row r="919" spans="1:26" ht="22.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  <c r="O919" s="5"/>
      <c r="P919" s="5"/>
      <c r="Q919" s="5"/>
      <c r="R919" s="5"/>
      <c r="S919" s="5"/>
      <c r="T919" s="5"/>
      <c r="U919" s="5"/>
      <c r="V919" s="5"/>
      <c r="W919" s="5"/>
      <c r="X919" s="5"/>
      <c r="Y919" s="5"/>
      <c r="Z919" s="5"/>
    </row>
    <row r="920" spans="1:26" ht="22.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  <c r="O920" s="5"/>
      <c r="P920" s="5"/>
      <c r="Q920" s="5"/>
      <c r="R920" s="5"/>
      <c r="S920" s="5"/>
      <c r="T920" s="5"/>
      <c r="U920" s="5"/>
      <c r="V920" s="5"/>
      <c r="W920" s="5"/>
      <c r="X920" s="5"/>
      <c r="Y920" s="5"/>
      <c r="Z920" s="5"/>
    </row>
    <row r="921" spans="1:26" ht="22.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  <c r="O921" s="5"/>
      <c r="P921" s="5"/>
      <c r="Q921" s="5"/>
      <c r="R921" s="5"/>
      <c r="S921" s="5"/>
      <c r="T921" s="5"/>
      <c r="U921" s="5"/>
      <c r="V921" s="5"/>
      <c r="W921" s="5"/>
      <c r="X921" s="5"/>
      <c r="Y921" s="5"/>
      <c r="Z921" s="5"/>
    </row>
    <row r="922" spans="1:26" ht="22.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  <c r="O922" s="5"/>
      <c r="P922" s="5"/>
      <c r="Q922" s="5"/>
      <c r="R922" s="5"/>
      <c r="S922" s="5"/>
      <c r="T922" s="5"/>
      <c r="U922" s="5"/>
      <c r="V922" s="5"/>
      <c r="W922" s="5"/>
      <c r="X922" s="5"/>
      <c r="Y922" s="5"/>
      <c r="Z922" s="5"/>
    </row>
    <row r="923" spans="1:26" ht="22.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  <c r="O923" s="5"/>
      <c r="P923" s="5"/>
      <c r="Q923" s="5"/>
      <c r="R923" s="5"/>
      <c r="S923" s="5"/>
      <c r="T923" s="5"/>
      <c r="U923" s="5"/>
      <c r="V923" s="5"/>
      <c r="W923" s="5"/>
      <c r="X923" s="5"/>
      <c r="Y923" s="5"/>
      <c r="Z923" s="5"/>
    </row>
    <row r="924" spans="1:26" ht="22.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  <c r="O924" s="5"/>
      <c r="P924" s="5"/>
      <c r="Q924" s="5"/>
      <c r="R924" s="5"/>
      <c r="S924" s="5"/>
      <c r="T924" s="5"/>
      <c r="U924" s="5"/>
      <c r="V924" s="5"/>
      <c r="W924" s="5"/>
      <c r="X924" s="5"/>
      <c r="Y924" s="5"/>
      <c r="Z924" s="5"/>
    </row>
    <row r="925" spans="1:26" ht="22.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  <c r="O925" s="5"/>
      <c r="P925" s="5"/>
      <c r="Q925" s="5"/>
      <c r="R925" s="5"/>
      <c r="S925" s="5"/>
      <c r="T925" s="5"/>
      <c r="U925" s="5"/>
      <c r="V925" s="5"/>
      <c r="W925" s="5"/>
      <c r="X925" s="5"/>
      <c r="Y925" s="5"/>
      <c r="Z925" s="5"/>
    </row>
    <row r="926" spans="1:26" ht="22.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  <c r="O926" s="5"/>
      <c r="P926" s="5"/>
      <c r="Q926" s="5"/>
      <c r="R926" s="5"/>
      <c r="S926" s="5"/>
      <c r="T926" s="5"/>
      <c r="U926" s="5"/>
      <c r="V926" s="5"/>
      <c r="W926" s="5"/>
      <c r="X926" s="5"/>
      <c r="Y926" s="5"/>
      <c r="Z926" s="5"/>
    </row>
    <row r="927" spans="1:26" ht="22.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  <c r="O927" s="5"/>
      <c r="P927" s="5"/>
      <c r="Q927" s="5"/>
      <c r="R927" s="5"/>
      <c r="S927" s="5"/>
      <c r="T927" s="5"/>
      <c r="U927" s="5"/>
      <c r="V927" s="5"/>
      <c r="W927" s="5"/>
      <c r="X927" s="5"/>
      <c r="Y927" s="5"/>
      <c r="Z927" s="5"/>
    </row>
    <row r="928" spans="1:26" ht="22.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  <c r="O928" s="5"/>
      <c r="P928" s="5"/>
      <c r="Q928" s="5"/>
      <c r="R928" s="5"/>
      <c r="S928" s="5"/>
      <c r="T928" s="5"/>
      <c r="U928" s="5"/>
      <c r="V928" s="5"/>
      <c r="W928" s="5"/>
      <c r="X928" s="5"/>
      <c r="Y928" s="5"/>
      <c r="Z928" s="5"/>
    </row>
    <row r="929" spans="1:26" ht="22.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  <c r="O929" s="5"/>
      <c r="P929" s="5"/>
      <c r="Q929" s="5"/>
      <c r="R929" s="5"/>
      <c r="S929" s="5"/>
      <c r="T929" s="5"/>
      <c r="U929" s="5"/>
      <c r="V929" s="5"/>
      <c r="W929" s="5"/>
      <c r="X929" s="5"/>
      <c r="Y929" s="5"/>
      <c r="Z929" s="5"/>
    </row>
    <row r="930" spans="1:26" ht="22.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  <c r="O930" s="5"/>
      <c r="P930" s="5"/>
      <c r="Q930" s="5"/>
      <c r="R930" s="5"/>
      <c r="S930" s="5"/>
      <c r="T930" s="5"/>
      <c r="U930" s="5"/>
      <c r="V930" s="5"/>
      <c r="W930" s="5"/>
      <c r="X930" s="5"/>
      <c r="Y930" s="5"/>
      <c r="Z930" s="5"/>
    </row>
    <row r="931" spans="1:26" ht="22.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  <c r="O931" s="5"/>
      <c r="P931" s="5"/>
      <c r="Q931" s="5"/>
      <c r="R931" s="5"/>
      <c r="S931" s="5"/>
      <c r="T931" s="5"/>
      <c r="U931" s="5"/>
      <c r="V931" s="5"/>
      <c r="W931" s="5"/>
      <c r="X931" s="5"/>
      <c r="Y931" s="5"/>
      <c r="Z931" s="5"/>
    </row>
    <row r="932" spans="1:26" ht="22.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  <c r="O932" s="5"/>
      <c r="P932" s="5"/>
      <c r="Q932" s="5"/>
      <c r="R932" s="5"/>
      <c r="S932" s="5"/>
      <c r="T932" s="5"/>
      <c r="U932" s="5"/>
      <c r="V932" s="5"/>
      <c r="W932" s="5"/>
      <c r="X932" s="5"/>
      <c r="Y932" s="5"/>
      <c r="Z932" s="5"/>
    </row>
    <row r="933" spans="1:26" ht="22.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  <c r="O933" s="5"/>
      <c r="P933" s="5"/>
      <c r="Q933" s="5"/>
      <c r="R933" s="5"/>
      <c r="S933" s="5"/>
      <c r="T933" s="5"/>
      <c r="U933" s="5"/>
      <c r="V933" s="5"/>
      <c r="W933" s="5"/>
      <c r="X933" s="5"/>
      <c r="Y933" s="5"/>
      <c r="Z933" s="5"/>
    </row>
    <row r="934" spans="1:26" ht="22.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  <c r="O934" s="5"/>
      <c r="P934" s="5"/>
      <c r="Q934" s="5"/>
      <c r="R934" s="5"/>
      <c r="S934" s="5"/>
      <c r="T934" s="5"/>
      <c r="U934" s="5"/>
      <c r="V934" s="5"/>
      <c r="W934" s="5"/>
      <c r="X934" s="5"/>
      <c r="Y934" s="5"/>
      <c r="Z934" s="5"/>
    </row>
    <row r="935" spans="1:26" ht="22.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  <c r="O935" s="5"/>
      <c r="P935" s="5"/>
      <c r="Q935" s="5"/>
      <c r="R935" s="5"/>
      <c r="S935" s="5"/>
      <c r="T935" s="5"/>
      <c r="U935" s="5"/>
      <c r="V935" s="5"/>
      <c r="W935" s="5"/>
      <c r="X935" s="5"/>
      <c r="Y935" s="5"/>
      <c r="Z935" s="5"/>
    </row>
    <row r="936" spans="1:26" ht="22.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  <c r="O936" s="5"/>
      <c r="P936" s="5"/>
      <c r="Q936" s="5"/>
      <c r="R936" s="5"/>
      <c r="S936" s="5"/>
      <c r="T936" s="5"/>
      <c r="U936" s="5"/>
      <c r="V936" s="5"/>
      <c r="W936" s="5"/>
      <c r="X936" s="5"/>
      <c r="Y936" s="5"/>
      <c r="Z936" s="5"/>
    </row>
    <row r="937" spans="1:26" ht="22.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  <c r="O937" s="5"/>
      <c r="P937" s="5"/>
      <c r="Q937" s="5"/>
      <c r="R937" s="5"/>
      <c r="S937" s="5"/>
      <c r="T937" s="5"/>
      <c r="U937" s="5"/>
      <c r="V937" s="5"/>
      <c r="W937" s="5"/>
      <c r="X937" s="5"/>
      <c r="Y937" s="5"/>
      <c r="Z937" s="5"/>
    </row>
    <row r="938" spans="1:26" ht="22.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5"/>
      <c r="W938" s="5"/>
      <c r="X938" s="5"/>
      <c r="Y938" s="5"/>
      <c r="Z938" s="5"/>
    </row>
    <row r="939" spans="1:26" ht="22.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  <c r="O939" s="5"/>
      <c r="P939" s="5"/>
      <c r="Q939" s="5"/>
      <c r="R939" s="5"/>
      <c r="S939" s="5"/>
      <c r="T939" s="5"/>
      <c r="U939" s="5"/>
      <c r="V939" s="5"/>
      <c r="W939" s="5"/>
      <c r="X939" s="5"/>
      <c r="Y939" s="5"/>
      <c r="Z939" s="5"/>
    </row>
    <row r="940" spans="1:26" ht="22.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  <c r="O940" s="5"/>
      <c r="P940" s="5"/>
      <c r="Q940" s="5"/>
      <c r="R940" s="5"/>
      <c r="S940" s="5"/>
      <c r="T940" s="5"/>
      <c r="U940" s="5"/>
      <c r="V940" s="5"/>
      <c r="W940" s="5"/>
      <c r="X940" s="5"/>
      <c r="Y940" s="5"/>
      <c r="Z940" s="5"/>
    </row>
    <row r="941" spans="1:26" ht="22.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  <c r="O941" s="5"/>
      <c r="P941" s="5"/>
      <c r="Q941" s="5"/>
      <c r="R941" s="5"/>
      <c r="S941" s="5"/>
      <c r="T941" s="5"/>
      <c r="U941" s="5"/>
      <c r="V941" s="5"/>
      <c r="W941" s="5"/>
      <c r="X941" s="5"/>
      <c r="Y941" s="5"/>
      <c r="Z941" s="5"/>
    </row>
    <row r="942" spans="1:26" ht="22.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  <c r="O942" s="5"/>
      <c r="P942" s="5"/>
      <c r="Q942" s="5"/>
      <c r="R942" s="5"/>
      <c r="S942" s="5"/>
      <c r="T942" s="5"/>
      <c r="U942" s="5"/>
      <c r="V942" s="5"/>
      <c r="W942" s="5"/>
      <c r="X942" s="5"/>
      <c r="Y942" s="5"/>
      <c r="Z942" s="5"/>
    </row>
    <row r="943" spans="1:26" ht="22.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  <c r="O943" s="5"/>
      <c r="P943" s="5"/>
      <c r="Q943" s="5"/>
      <c r="R943" s="5"/>
      <c r="S943" s="5"/>
      <c r="T943" s="5"/>
      <c r="U943" s="5"/>
      <c r="V943" s="5"/>
      <c r="W943" s="5"/>
      <c r="X943" s="5"/>
      <c r="Y943" s="5"/>
      <c r="Z943" s="5"/>
    </row>
    <row r="944" spans="1:26" ht="22.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  <c r="O944" s="5"/>
      <c r="P944" s="5"/>
      <c r="Q944" s="5"/>
      <c r="R944" s="5"/>
      <c r="S944" s="5"/>
      <c r="T944" s="5"/>
      <c r="U944" s="5"/>
      <c r="V944" s="5"/>
      <c r="W944" s="5"/>
      <c r="X944" s="5"/>
      <c r="Y944" s="5"/>
      <c r="Z944" s="5"/>
    </row>
    <row r="945" spans="1:26" ht="22.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  <c r="O945" s="5"/>
      <c r="P945" s="5"/>
      <c r="Q945" s="5"/>
      <c r="R945" s="5"/>
      <c r="S945" s="5"/>
      <c r="T945" s="5"/>
      <c r="U945" s="5"/>
      <c r="V945" s="5"/>
      <c r="W945" s="5"/>
      <c r="X945" s="5"/>
      <c r="Y945" s="5"/>
      <c r="Z945" s="5"/>
    </row>
    <row r="946" spans="1:26" ht="22.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  <c r="O946" s="5"/>
      <c r="P946" s="5"/>
      <c r="Q946" s="5"/>
      <c r="R946" s="5"/>
      <c r="S946" s="5"/>
      <c r="T946" s="5"/>
      <c r="U946" s="5"/>
      <c r="V946" s="5"/>
      <c r="W946" s="5"/>
      <c r="X946" s="5"/>
      <c r="Y946" s="5"/>
      <c r="Z946" s="5"/>
    </row>
    <row r="947" spans="1:26" ht="22.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  <c r="O947" s="5"/>
      <c r="P947" s="5"/>
      <c r="Q947" s="5"/>
      <c r="R947" s="5"/>
      <c r="S947" s="5"/>
      <c r="T947" s="5"/>
      <c r="U947" s="5"/>
      <c r="V947" s="5"/>
      <c r="W947" s="5"/>
      <c r="X947" s="5"/>
      <c r="Y947" s="5"/>
      <c r="Z947" s="5"/>
    </row>
    <row r="948" spans="1:26" ht="22.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  <c r="O948" s="5"/>
      <c r="P948" s="5"/>
      <c r="Q948" s="5"/>
      <c r="R948" s="5"/>
      <c r="S948" s="5"/>
      <c r="T948" s="5"/>
      <c r="U948" s="5"/>
      <c r="V948" s="5"/>
      <c r="W948" s="5"/>
      <c r="X948" s="5"/>
      <c r="Y948" s="5"/>
      <c r="Z948" s="5"/>
    </row>
    <row r="949" spans="1:26" ht="22.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  <c r="O949" s="5"/>
      <c r="P949" s="5"/>
      <c r="Q949" s="5"/>
      <c r="R949" s="5"/>
      <c r="S949" s="5"/>
      <c r="T949" s="5"/>
      <c r="U949" s="5"/>
      <c r="V949" s="5"/>
      <c r="W949" s="5"/>
      <c r="X949" s="5"/>
      <c r="Y949" s="5"/>
      <c r="Z949" s="5"/>
    </row>
    <row r="950" spans="1:26" ht="22.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  <c r="O950" s="5"/>
      <c r="P950" s="5"/>
      <c r="Q950" s="5"/>
      <c r="R950" s="5"/>
      <c r="S950" s="5"/>
      <c r="T950" s="5"/>
      <c r="U950" s="5"/>
      <c r="V950" s="5"/>
      <c r="W950" s="5"/>
      <c r="X950" s="5"/>
      <c r="Y950" s="5"/>
      <c r="Z950" s="5"/>
    </row>
    <row r="951" spans="1:26" ht="22.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  <c r="O951" s="5"/>
      <c r="P951" s="5"/>
      <c r="Q951" s="5"/>
      <c r="R951" s="5"/>
      <c r="S951" s="5"/>
      <c r="T951" s="5"/>
      <c r="U951" s="5"/>
      <c r="V951" s="5"/>
      <c r="W951" s="5"/>
      <c r="X951" s="5"/>
      <c r="Y951" s="5"/>
      <c r="Z951" s="5"/>
    </row>
    <row r="952" spans="1:26" ht="22.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  <c r="O952" s="5"/>
      <c r="P952" s="5"/>
      <c r="Q952" s="5"/>
      <c r="R952" s="5"/>
      <c r="S952" s="5"/>
      <c r="T952" s="5"/>
      <c r="U952" s="5"/>
      <c r="V952" s="5"/>
      <c r="W952" s="5"/>
      <c r="X952" s="5"/>
      <c r="Y952" s="5"/>
      <c r="Z952" s="5"/>
    </row>
    <row r="953" spans="1:26" ht="22.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  <c r="O953" s="5"/>
      <c r="P953" s="5"/>
      <c r="Q953" s="5"/>
      <c r="R953" s="5"/>
      <c r="S953" s="5"/>
      <c r="T953" s="5"/>
      <c r="U953" s="5"/>
      <c r="V953" s="5"/>
      <c r="W953" s="5"/>
      <c r="X953" s="5"/>
      <c r="Y953" s="5"/>
      <c r="Z953" s="5"/>
    </row>
    <row r="954" spans="1:26" ht="22.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5"/>
      <c r="W954" s="5"/>
      <c r="X954" s="5"/>
      <c r="Y954" s="5"/>
      <c r="Z954" s="5"/>
    </row>
    <row r="955" spans="1:26" ht="22.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5"/>
      <c r="W955" s="5"/>
      <c r="X955" s="5"/>
      <c r="Y955" s="5"/>
      <c r="Z955" s="5"/>
    </row>
    <row r="956" spans="1:26" ht="22.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5"/>
      <c r="W956" s="5"/>
      <c r="X956" s="5"/>
      <c r="Y956" s="5"/>
      <c r="Z956" s="5"/>
    </row>
    <row r="957" spans="1:26" ht="22.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  <c r="O957" s="5"/>
      <c r="P957" s="5"/>
      <c r="Q957" s="5"/>
      <c r="R957" s="5"/>
      <c r="S957" s="5"/>
      <c r="T957" s="5"/>
      <c r="U957" s="5"/>
      <c r="V957" s="5"/>
      <c r="W957" s="5"/>
      <c r="X957" s="5"/>
      <c r="Y957" s="5"/>
      <c r="Z957" s="5"/>
    </row>
    <row r="958" spans="1:26" ht="22.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  <c r="O958" s="5"/>
      <c r="P958" s="5"/>
      <c r="Q958" s="5"/>
      <c r="R958" s="5"/>
      <c r="S958" s="5"/>
      <c r="T958" s="5"/>
      <c r="U958" s="5"/>
      <c r="V958" s="5"/>
      <c r="W958" s="5"/>
      <c r="X958" s="5"/>
      <c r="Y958" s="5"/>
      <c r="Z958" s="5"/>
    </row>
    <row r="959" spans="1:26" ht="22.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  <c r="O959" s="5"/>
      <c r="P959" s="5"/>
      <c r="Q959" s="5"/>
      <c r="R959" s="5"/>
      <c r="S959" s="5"/>
      <c r="T959" s="5"/>
      <c r="U959" s="5"/>
      <c r="V959" s="5"/>
      <c r="W959" s="5"/>
      <c r="X959" s="5"/>
      <c r="Y959" s="5"/>
      <c r="Z959" s="5"/>
    </row>
    <row r="960" spans="1:26" ht="22.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  <c r="O960" s="5"/>
      <c r="P960" s="5"/>
      <c r="Q960" s="5"/>
      <c r="R960" s="5"/>
      <c r="S960" s="5"/>
      <c r="T960" s="5"/>
      <c r="U960" s="5"/>
      <c r="V960" s="5"/>
      <c r="W960" s="5"/>
      <c r="X960" s="5"/>
      <c r="Y960" s="5"/>
      <c r="Z960" s="5"/>
    </row>
    <row r="961" spans="1:26" ht="22.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  <c r="O961" s="5"/>
      <c r="P961" s="5"/>
      <c r="Q961" s="5"/>
      <c r="R961" s="5"/>
      <c r="S961" s="5"/>
      <c r="T961" s="5"/>
      <c r="U961" s="5"/>
      <c r="V961" s="5"/>
      <c r="W961" s="5"/>
      <c r="X961" s="5"/>
      <c r="Y961" s="5"/>
      <c r="Z961" s="5"/>
    </row>
    <row r="962" spans="1:26" ht="22.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  <c r="O962" s="5"/>
      <c r="P962" s="5"/>
      <c r="Q962" s="5"/>
      <c r="R962" s="5"/>
      <c r="S962" s="5"/>
      <c r="T962" s="5"/>
      <c r="U962" s="5"/>
      <c r="V962" s="5"/>
      <c r="W962" s="5"/>
      <c r="X962" s="5"/>
      <c r="Y962" s="5"/>
      <c r="Z962" s="5"/>
    </row>
    <row r="963" spans="1:26" ht="22.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  <c r="O963" s="5"/>
      <c r="P963" s="5"/>
      <c r="Q963" s="5"/>
      <c r="R963" s="5"/>
      <c r="S963" s="5"/>
      <c r="T963" s="5"/>
      <c r="U963" s="5"/>
      <c r="V963" s="5"/>
      <c r="W963" s="5"/>
      <c r="X963" s="5"/>
      <c r="Y963" s="5"/>
      <c r="Z963" s="5"/>
    </row>
    <row r="964" spans="1:26" ht="22.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  <c r="O964" s="5"/>
      <c r="P964" s="5"/>
      <c r="Q964" s="5"/>
      <c r="R964" s="5"/>
      <c r="S964" s="5"/>
      <c r="T964" s="5"/>
      <c r="U964" s="5"/>
      <c r="V964" s="5"/>
      <c r="W964" s="5"/>
      <c r="X964" s="5"/>
      <c r="Y964" s="5"/>
      <c r="Z964" s="5"/>
    </row>
    <row r="965" spans="1:26" ht="22.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  <c r="O965" s="5"/>
      <c r="P965" s="5"/>
      <c r="Q965" s="5"/>
      <c r="R965" s="5"/>
      <c r="S965" s="5"/>
      <c r="T965" s="5"/>
      <c r="U965" s="5"/>
      <c r="V965" s="5"/>
      <c r="W965" s="5"/>
      <c r="X965" s="5"/>
      <c r="Y965" s="5"/>
      <c r="Z965" s="5"/>
    </row>
    <row r="966" spans="1:26" ht="22.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  <c r="O966" s="5"/>
      <c r="P966" s="5"/>
      <c r="Q966" s="5"/>
      <c r="R966" s="5"/>
      <c r="S966" s="5"/>
      <c r="T966" s="5"/>
      <c r="U966" s="5"/>
      <c r="V966" s="5"/>
      <c r="W966" s="5"/>
      <c r="X966" s="5"/>
      <c r="Y966" s="5"/>
      <c r="Z966" s="5"/>
    </row>
    <row r="967" spans="1:26" ht="22.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  <c r="O967" s="5"/>
      <c r="P967" s="5"/>
      <c r="Q967" s="5"/>
      <c r="R967" s="5"/>
      <c r="S967" s="5"/>
      <c r="T967" s="5"/>
      <c r="U967" s="5"/>
      <c r="V967" s="5"/>
      <c r="W967" s="5"/>
      <c r="X967" s="5"/>
      <c r="Y967" s="5"/>
      <c r="Z967" s="5"/>
    </row>
    <row r="968" spans="1:26" ht="22.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  <c r="O968" s="5"/>
      <c r="P968" s="5"/>
      <c r="Q968" s="5"/>
      <c r="R968" s="5"/>
      <c r="S968" s="5"/>
      <c r="T968" s="5"/>
      <c r="U968" s="5"/>
      <c r="V968" s="5"/>
      <c r="W968" s="5"/>
      <c r="X968" s="5"/>
      <c r="Y968" s="5"/>
      <c r="Z968" s="5"/>
    </row>
    <row r="969" spans="1:26" ht="22.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  <c r="O969" s="5"/>
      <c r="P969" s="5"/>
      <c r="Q969" s="5"/>
      <c r="R969" s="5"/>
      <c r="S969" s="5"/>
      <c r="T969" s="5"/>
      <c r="U969" s="5"/>
      <c r="V969" s="5"/>
      <c r="W969" s="5"/>
      <c r="X969" s="5"/>
      <c r="Y969" s="5"/>
      <c r="Z969" s="5"/>
    </row>
    <row r="970" spans="1:26" ht="22.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  <c r="O970" s="5"/>
      <c r="P970" s="5"/>
      <c r="Q970" s="5"/>
      <c r="R970" s="5"/>
      <c r="S970" s="5"/>
      <c r="T970" s="5"/>
      <c r="U970" s="5"/>
      <c r="V970" s="5"/>
      <c r="W970" s="5"/>
      <c r="X970" s="5"/>
      <c r="Y970" s="5"/>
      <c r="Z970" s="5"/>
    </row>
    <row r="971" spans="1:26" ht="22.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  <c r="O971" s="5"/>
      <c r="P971" s="5"/>
      <c r="Q971" s="5"/>
      <c r="R971" s="5"/>
      <c r="S971" s="5"/>
      <c r="T971" s="5"/>
      <c r="U971" s="5"/>
      <c r="V971" s="5"/>
      <c r="W971" s="5"/>
      <c r="X971" s="5"/>
      <c r="Y971" s="5"/>
      <c r="Z971" s="5"/>
    </row>
    <row r="972" spans="1:26" ht="22.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  <c r="O972" s="5"/>
      <c r="P972" s="5"/>
      <c r="Q972" s="5"/>
      <c r="R972" s="5"/>
      <c r="S972" s="5"/>
      <c r="T972" s="5"/>
      <c r="U972" s="5"/>
      <c r="V972" s="5"/>
      <c r="W972" s="5"/>
      <c r="X972" s="5"/>
      <c r="Y972" s="5"/>
      <c r="Z972" s="5"/>
    </row>
    <row r="973" spans="1:26" ht="22.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  <c r="O973" s="5"/>
      <c r="P973" s="5"/>
      <c r="Q973" s="5"/>
      <c r="R973" s="5"/>
      <c r="S973" s="5"/>
      <c r="T973" s="5"/>
      <c r="U973" s="5"/>
      <c r="V973" s="5"/>
      <c r="W973" s="5"/>
      <c r="X973" s="5"/>
      <c r="Y973" s="5"/>
      <c r="Z973" s="5"/>
    </row>
    <row r="974" spans="1:26" ht="22.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  <c r="O974" s="5"/>
      <c r="P974" s="5"/>
      <c r="Q974" s="5"/>
      <c r="R974" s="5"/>
      <c r="S974" s="5"/>
      <c r="T974" s="5"/>
      <c r="U974" s="5"/>
      <c r="V974" s="5"/>
      <c r="W974" s="5"/>
      <c r="X974" s="5"/>
      <c r="Y974" s="5"/>
      <c r="Z974" s="5"/>
    </row>
    <row r="975" spans="1:26" ht="22.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  <c r="O975" s="5"/>
      <c r="P975" s="5"/>
      <c r="Q975" s="5"/>
      <c r="R975" s="5"/>
      <c r="S975" s="5"/>
      <c r="T975" s="5"/>
      <c r="U975" s="5"/>
      <c r="V975" s="5"/>
      <c r="W975" s="5"/>
      <c r="X975" s="5"/>
      <c r="Y975" s="5"/>
      <c r="Z975" s="5"/>
    </row>
    <row r="976" spans="1:26" ht="22.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  <c r="O976" s="5"/>
      <c r="P976" s="5"/>
      <c r="Q976" s="5"/>
      <c r="R976" s="5"/>
      <c r="S976" s="5"/>
      <c r="T976" s="5"/>
      <c r="U976" s="5"/>
      <c r="V976" s="5"/>
      <c r="W976" s="5"/>
      <c r="X976" s="5"/>
      <c r="Y976" s="5"/>
      <c r="Z976" s="5"/>
    </row>
    <row r="977" spans="1:26" ht="22.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  <c r="O977" s="5"/>
      <c r="P977" s="5"/>
      <c r="Q977" s="5"/>
      <c r="R977" s="5"/>
      <c r="S977" s="5"/>
      <c r="T977" s="5"/>
      <c r="U977" s="5"/>
      <c r="V977" s="5"/>
      <c r="W977" s="5"/>
      <c r="X977" s="5"/>
      <c r="Y977" s="5"/>
      <c r="Z977" s="5"/>
    </row>
    <row r="978" spans="1:26" ht="22.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  <c r="O978" s="5"/>
      <c r="P978" s="5"/>
      <c r="Q978" s="5"/>
      <c r="R978" s="5"/>
      <c r="S978" s="5"/>
      <c r="T978" s="5"/>
      <c r="U978" s="5"/>
      <c r="V978" s="5"/>
      <c r="W978" s="5"/>
      <c r="X978" s="5"/>
      <c r="Y978" s="5"/>
      <c r="Z978" s="5"/>
    </row>
    <row r="979" spans="1:26" ht="22.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  <c r="O979" s="5"/>
      <c r="P979" s="5"/>
      <c r="Q979" s="5"/>
      <c r="R979" s="5"/>
      <c r="S979" s="5"/>
      <c r="T979" s="5"/>
      <c r="U979" s="5"/>
      <c r="V979" s="5"/>
      <c r="W979" s="5"/>
      <c r="X979" s="5"/>
      <c r="Y979" s="5"/>
      <c r="Z979" s="5"/>
    </row>
    <row r="980" spans="1:26" ht="22.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  <c r="O980" s="5"/>
      <c r="P980" s="5"/>
      <c r="Q980" s="5"/>
      <c r="R980" s="5"/>
      <c r="S980" s="5"/>
      <c r="T980" s="5"/>
      <c r="U980" s="5"/>
      <c r="V980" s="5"/>
      <c r="W980" s="5"/>
      <c r="X980" s="5"/>
      <c r="Y980" s="5"/>
      <c r="Z980" s="5"/>
    </row>
    <row r="981" spans="1:26" ht="22.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  <c r="O981" s="5"/>
      <c r="P981" s="5"/>
      <c r="Q981" s="5"/>
      <c r="R981" s="5"/>
      <c r="S981" s="5"/>
      <c r="T981" s="5"/>
      <c r="U981" s="5"/>
      <c r="V981" s="5"/>
      <c r="W981" s="5"/>
      <c r="X981" s="5"/>
      <c r="Y981" s="5"/>
      <c r="Z981" s="5"/>
    </row>
    <row r="982" spans="1:26" ht="22.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  <c r="O982" s="5"/>
      <c r="P982" s="5"/>
      <c r="Q982" s="5"/>
      <c r="R982" s="5"/>
      <c r="S982" s="5"/>
      <c r="T982" s="5"/>
      <c r="U982" s="5"/>
      <c r="V982" s="5"/>
      <c r="W982" s="5"/>
      <c r="X982" s="5"/>
      <c r="Y982" s="5"/>
      <c r="Z982" s="5"/>
    </row>
    <row r="983" spans="1:26" ht="22.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  <c r="O983" s="5"/>
      <c r="P983" s="5"/>
      <c r="Q983" s="5"/>
      <c r="R983" s="5"/>
      <c r="S983" s="5"/>
      <c r="T983" s="5"/>
      <c r="U983" s="5"/>
      <c r="V983" s="5"/>
      <c r="W983" s="5"/>
      <c r="X983" s="5"/>
      <c r="Y983" s="5"/>
      <c r="Z983" s="5"/>
    </row>
    <row r="984" spans="1:26" ht="22.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  <c r="O984" s="5"/>
      <c r="P984" s="5"/>
      <c r="Q984" s="5"/>
      <c r="R984" s="5"/>
      <c r="S984" s="5"/>
      <c r="T984" s="5"/>
      <c r="U984" s="5"/>
      <c r="V984" s="5"/>
      <c r="W984" s="5"/>
      <c r="X984" s="5"/>
      <c r="Y984" s="5"/>
      <c r="Z984" s="5"/>
    </row>
    <row r="985" spans="1:26" ht="22.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  <c r="O985" s="5"/>
      <c r="P985" s="5"/>
      <c r="Q985" s="5"/>
      <c r="R985" s="5"/>
      <c r="S985" s="5"/>
      <c r="T985" s="5"/>
      <c r="U985" s="5"/>
      <c r="V985" s="5"/>
      <c r="W985" s="5"/>
      <c r="X985" s="5"/>
      <c r="Y985" s="5"/>
      <c r="Z985" s="5"/>
    </row>
    <row r="986" spans="1:26" ht="22.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  <c r="O986" s="5"/>
      <c r="P986" s="5"/>
      <c r="Q986" s="5"/>
      <c r="R986" s="5"/>
      <c r="S986" s="5"/>
      <c r="T986" s="5"/>
      <c r="U986" s="5"/>
      <c r="V986" s="5"/>
      <c r="W986" s="5"/>
      <c r="X986" s="5"/>
      <c r="Y986" s="5"/>
      <c r="Z986" s="5"/>
    </row>
    <row r="987" spans="1:26" ht="22.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  <c r="O987" s="5"/>
      <c r="P987" s="5"/>
      <c r="Q987" s="5"/>
      <c r="R987" s="5"/>
      <c r="S987" s="5"/>
      <c r="T987" s="5"/>
      <c r="U987" s="5"/>
      <c r="V987" s="5"/>
      <c r="W987" s="5"/>
      <c r="X987" s="5"/>
      <c r="Y987" s="5"/>
      <c r="Z987" s="5"/>
    </row>
    <row r="988" spans="1:26" ht="22.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  <c r="O988" s="5"/>
      <c r="P988" s="5"/>
      <c r="Q988" s="5"/>
      <c r="R988" s="5"/>
      <c r="S988" s="5"/>
      <c r="T988" s="5"/>
      <c r="U988" s="5"/>
      <c r="V988" s="5"/>
      <c r="W988" s="5"/>
      <c r="X988" s="5"/>
      <c r="Y988" s="5"/>
      <c r="Z988" s="5"/>
    </row>
    <row r="989" spans="1:26" ht="22.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  <c r="O989" s="5"/>
      <c r="P989" s="5"/>
      <c r="Q989" s="5"/>
      <c r="R989" s="5"/>
      <c r="S989" s="5"/>
      <c r="T989" s="5"/>
      <c r="U989" s="5"/>
      <c r="V989" s="5"/>
      <c r="W989" s="5"/>
      <c r="X989" s="5"/>
      <c r="Y989" s="5"/>
      <c r="Z989" s="5"/>
    </row>
    <row r="990" spans="1:26" ht="22.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  <c r="O990" s="5"/>
      <c r="P990" s="5"/>
      <c r="Q990" s="5"/>
      <c r="R990" s="5"/>
      <c r="S990" s="5"/>
      <c r="T990" s="5"/>
      <c r="U990" s="5"/>
      <c r="V990" s="5"/>
      <c r="W990" s="5"/>
      <c r="X990" s="5"/>
      <c r="Y990" s="5"/>
      <c r="Z990" s="5"/>
    </row>
    <row r="991" spans="1:26" ht="22.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  <c r="O991" s="5"/>
      <c r="P991" s="5"/>
      <c r="Q991" s="5"/>
      <c r="R991" s="5"/>
      <c r="S991" s="5"/>
      <c r="T991" s="5"/>
      <c r="U991" s="5"/>
      <c r="V991" s="5"/>
      <c r="W991" s="5"/>
      <c r="X991" s="5"/>
      <c r="Y991" s="5"/>
      <c r="Z991" s="5"/>
    </row>
    <row r="992" spans="1:26" ht="22.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  <c r="O992" s="5"/>
      <c r="P992" s="5"/>
      <c r="Q992" s="5"/>
      <c r="R992" s="5"/>
      <c r="S992" s="5"/>
      <c r="T992" s="5"/>
      <c r="U992" s="5"/>
      <c r="V992" s="5"/>
      <c r="W992" s="5"/>
      <c r="X992" s="5"/>
      <c r="Y992" s="5"/>
      <c r="Z992" s="5"/>
    </row>
    <row r="993" spans="1:26" ht="22.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  <c r="O993" s="5"/>
      <c r="P993" s="5"/>
      <c r="Q993" s="5"/>
      <c r="R993" s="5"/>
      <c r="S993" s="5"/>
      <c r="T993" s="5"/>
      <c r="U993" s="5"/>
      <c r="V993" s="5"/>
      <c r="W993" s="5"/>
      <c r="X993" s="5"/>
      <c r="Y993" s="5"/>
      <c r="Z993" s="5"/>
    </row>
    <row r="994" spans="1:26" ht="22.5" customHeight="1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  <c r="O994" s="5"/>
      <c r="P994" s="5"/>
      <c r="Q994" s="5"/>
      <c r="R994" s="5"/>
      <c r="S994" s="5"/>
      <c r="T994" s="5"/>
      <c r="U994" s="5"/>
      <c r="V994" s="5"/>
      <c r="W994" s="5"/>
      <c r="X994" s="5"/>
      <c r="Y994" s="5"/>
      <c r="Z994" s="5"/>
    </row>
    <row r="995" spans="1:26" ht="22.5" customHeight="1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  <c r="O995" s="5"/>
      <c r="P995" s="5"/>
      <c r="Q995" s="5"/>
      <c r="R995" s="5"/>
      <c r="S995" s="5"/>
      <c r="T995" s="5"/>
      <c r="U995" s="5"/>
      <c r="V995" s="5"/>
      <c r="W995" s="5"/>
      <c r="X995" s="5"/>
      <c r="Y995" s="5"/>
      <c r="Z995" s="5"/>
    </row>
    <row r="996" spans="1:26" ht="22.5" customHeight="1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  <c r="O996" s="5"/>
      <c r="P996" s="5"/>
      <c r="Q996" s="5"/>
      <c r="R996" s="5"/>
      <c r="S996" s="5"/>
      <c r="T996" s="5"/>
      <c r="U996" s="5"/>
      <c r="V996" s="5"/>
      <c r="W996" s="5"/>
      <c r="X996" s="5"/>
      <c r="Y996" s="5"/>
      <c r="Z996" s="5"/>
    </row>
    <row r="997" spans="1:26" ht="22.5" customHeight="1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  <c r="O997" s="5"/>
      <c r="P997" s="5"/>
      <c r="Q997" s="5"/>
      <c r="R997" s="5"/>
      <c r="S997" s="5"/>
      <c r="T997" s="5"/>
      <c r="U997" s="5"/>
      <c r="V997" s="5"/>
      <c r="W997" s="5"/>
      <c r="X997" s="5"/>
      <c r="Y997" s="5"/>
      <c r="Z997" s="5"/>
    </row>
    <row r="998" spans="1:26" ht="22.5" customHeight="1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  <c r="O998" s="5"/>
      <c r="P998" s="5"/>
      <c r="Q998" s="5"/>
      <c r="R998" s="5"/>
      <c r="S998" s="5"/>
      <c r="T998" s="5"/>
      <c r="U998" s="5"/>
      <c r="V998" s="5"/>
      <c r="W998" s="5"/>
      <c r="X998" s="5"/>
      <c r="Y998" s="5"/>
      <c r="Z998" s="5"/>
    </row>
    <row r="999" spans="1:26" ht="22.5" customHeight="1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  <c r="O999" s="5"/>
      <c r="P999" s="5"/>
      <c r="Q999" s="5"/>
      <c r="R999" s="5"/>
      <c r="S999" s="5"/>
      <c r="T999" s="5"/>
      <c r="U999" s="5"/>
      <c r="V999" s="5"/>
      <c r="W999" s="5"/>
      <c r="X999" s="5"/>
      <c r="Y999" s="5"/>
      <c r="Z999" s="5"/>
    </row>
    <row r="1000" spans="1:26" ht="22.5" customHeight="1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  <c r="O1000" s="5"/>
      <c r="P1000" s="5"/>
      <c r="Q1000" s="5"/>
      <c r="R1000" s="5"/>
      <c r="S1000" s="5"/>
      <c r="T1000" s="5"/>
      <c r="U1000" s="5"/>
      <c r="V1000" s="5"/>
      <c r="W1000" s="5"/>
      <c r="X1000" s="5"/>
      <c r="Y1000" s="5"/>
      <c r="Z1000" s="5"/>
    </row>
  </sheetData>
  <mergeCells count="4">
    <mergeCell ref="B18:D18"/>
    <mergeCell ref="B19:D19"/>
    <mergeCell ref="B20:D20"/>
    <mergeCell ref="B21:D21"/>
  </mergeCells>
  <printOptions horizontalCentered="1"/>
  <pageMargins left="0.39370078740157483" right="0.39370078740157483" top="0.70866141732283472" bottom="0.39370078740157483" header="0" footer="0"/>
  <pageSetup paperSize="9" scale="56" orientation="landscape"/>
  <headerFooter>
    <oddHeader>&amp;Rเอกสารแนบ 5 (&amp;P/)</oddHead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18</vt:i4>
      </vt:variant>
    </vt:vector>
  </HeadingPairs>
  <TitlesOfParts>
    <vt:vector size="18" baseType="lpstr">
      <vt:lpstr>Index </vt:lpstr>
      <vt:lpstr>Goal </vt:lpstr>
      <vt:lpstr>Goal (CSR)</vt:lpstr>
      <vt:lpstr>C1 (CR1,CR2,CR3)</vt:lpstr>
      <vt:lpstr>C2 (NW1)</vt:lpstr>
      <vt:lpstr>I1 OM1(SAIFISAIDI) </vt:lpstr>
      <vt:lpstr>I2 OM1(LOSS)</vt:lpstr>
      <vt:lpstr>I3 OM1(GIS)</vt:lpstr>
      <vt:lpstr>I4 OM4(SLA)</vt:lpstr>
      <vt:lpstr>I5 IP1(นวัตกรรม)</vt:lpstr>
      <vt:lpstr>I6 RS1 (พลังงาน)</vt:lpstr>
      <vt:lpstr>L1 (DT1)</vt:lpstr>
      <vt:lpstr>L2 OC1(สู่ความยั่งยืน)</vt:lpstr>
      <vt:lpstr>L3 OC1 (ความปลอดภัย)</vt:lpstr>
      <vt:lpstr>L4 OC1(ลดกระดาษ)</vt:lpstr>
      <vt:lpstr>L5 ประเมินผล Enablers 8 ด้าน</vt:lpstr>
      <vt:lpstr>L6 OC1 (งานตามนโยบาย)</vt:lpstr>
      <vt:lpstr>L6 OC3(BA)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chaiyan khampat</dc:creator>
  <cp:lastModifiedBy>495149</cp:lastModifiedBy>
  <dcterms:created xsi:type="dcterms:W3CDTF">2015-11-12T07:22:31Z</dcterms:created>
  <dcterms:modified xsi:type="dcterms:W3CDTF">2020-01-17T07:32:03Z</dcterms:modified>
</cp:coreProperties>
</file>